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25" windowWidth="20775" windowHeight="11445"/>
  </bookViews>
  <sheets>
    <sheet name="แบบ1_1 หมู่บ้าน" sheetId="1" r:id="rId1"/>
    <sheet name="แผ่น2" sheetId="2" r:id="rId2"/>
    <sheet name="แผ่น1" sheetId="3" r:id="rId3"/>
    <sheet name=" แบบ1_2 จังหวัด_อำเภอ_ผลผลิต" sheetId="4" r:id="rId4"/>
    <sheet name="แบบจังหวัดรายงานเพิ่มเติม" sheetId="5" r:id="rId5"/>
  </sheets>
  <calcPr calcId="145621"/>
</workbook>
</file>

<file path=xl/calcChain.xml><?xml version="1.0" encoding="utf-8"?>
<calcChain xmlns="http://schemas.openxmlformats.org/spreadsheetml/2006/main">
  <c r="C22" i="4" l="1"/>
  <c r="C38" i="4" s="1"/>
  <c r="D53" i="4" s="1"/>
  <c r="L53" i="4" s="1"/>
  <c r="C21" i="4"/>
  <c r="C37" i="4" s="1"/>
  <c r="D52" i="4" s="1"/>
  <c r="L52" i="4" s="1"/>
  <c r="C20" i="4"/>
  <c r="C36" i="4" s="1"/>
  <c r="D51" i="4" s="1"/>
  <c r="L51" i="4" s="1"/>
  <c r="C19" i="4"/>
  <c r="C35" i="4" s="1"/>
  <c r="D50" i="4" s="1"/>
  <c r="L50" i="4" s="1"/>
  <c r="C18" i="4"/>
  <c r="C34" i="4" s="1"/>
  <c r="D49" i="4" s="1"/>
  <c r="L49" i="4" s="1"/>
  <c r="C17" i="4"/>
  <c r="C33" i="4" s="1"/>
  <c r="D48" i="4" s="1"/>
  <c r="L48" i="4" s="1"/>
  <c r="C16" i="4"/>
  <c r="C32" i="4" s="1"/>
  <c r="D47" i="4" s="1"/>
  <c r="L47" i="4" s="1"/>
  <c r="C15" i="4"/>
  <c r="C31" i="4" s="1"/>
  <c r="D46" i="4" s="1"/>
  <c r="L46" i="4" s="1"/>
  <c r="C14" i="4"/>
  <c r="C30" i="4" s="1"/>
  <c r="D45" i="4" s="1"/>
  <c r="L45" i="4" s="1"/>
  <c r="C13" i="4"/>
  <c r="C29" i="4" s="1"/>
  <c r="D44" i="4" s="1"/>
  <c r="L44" i="4" s="1"/>
  <c r="C12" i="4"/>
  <c r="C28" i="4" s="1"/>
  <c r="D43" i="4" s="1"/>
  <c r="L43" i="4" s="1"/>
  <c r="C11" i="4"/>
  <c r="C27" i="4" s="1"/>
  <c r="D42" i="4" s="1"/>
  <c r="L42" i="4" s="1"/>
  <c r="C10" i="4"/>
  <c r="C26" i="4" s="1"/>
  <c r="D41" i="4" s="1"/>
  <c r="L41" i="4" s="1"/>
  <c r="BC9" i="4"/>
  <c r="B9" i="4"/>
  <c r="A8" i="4"/>
  <c r="A2" i="4"/>
  <c r="CC54" i="1"/>
  <c r="BY22" i="4" s="1"/>
  <c r="CB54" i="1"/>
  <c r="BX22" i="4" s="1"/>
  <c r="CA54" i="1"/>
  <c r="BW22" i="4" s="1"/>
  <c r="BZ54" i="1"/>
  <c r="BV22" i="4" s="1"/>
  <c r="BY54" i="1"/>
  <c r="BU22" i="4" s="1"/>
  <c r="P53" i="4" s="1"/>
  <c r="BX54" i="1"/>
  <c r="BT22" i="4" s="1"/>
  <c r="BV54" i="1"/>
  <c r="BR22" i="4" s="1"/>
  <c r="BU54" i="1"/>
  <c r="BQ22" i="4" s="1"/>
  <c r="BT54" i="1"/>
  <c r="BP22" i="4" s="1"/>
  <c r="BS54" i="1"/>
  <c r="BO22" i="4" s="1"/>
  <c r="BR54" i="1"/>
  <c r="BN22" i="4" s="1"/>
  <c r="BQ54" i="1"/>
  <c r="BM22" i="4" s="1"/>
  <c r="BP54" i="1"/>
  <c r="BL22" i="4" s="1"/>
  <c r="BO54" i="1"/>
  <c r="BK22" i="4" s="1"/>
  <c r="BN54" i="1"/>
  <c r="BJ22" i="4" s="1"/>
  <c r="BM54" i="1"/>
  <c r="BI22" i="4" s="1"/>
  <c r="BL54" i="1"/>
  <c r="BH22" i="4" s="1"/>
  <c r="BK54" i="1"/>
  <c r="BG22" i="4" s="1"/>
  <c r="BJ54" i="1"/>
  <c r="BF22" i="4" s="1"/>
  <c r="BI54" i="1"/>
  <c r="BE22" i="4" s="1"/>
  <c r="BH54" i="1"/>
  <c r="BD22" i="4" s="1"/>
  <c r="BG54" i="1"/>
  <c r="BC22" i="4" s="1"/>
  <c r="F38" i="4" s="1"/>
  <c r="BF54" i="1"/>
  <c r="BB22" i="4" s="1"/>
  <c r="BE54" i="1"/>
  <c r="BA22" i="4" s="1"/>
  <c r="BD54" i="1"/>
  <c r="AZ22" i="4" s="1"/>
  <c r="BC54" i="1"/>
  <c r="AY22" i="4" s="1"/>
  <c r="BB54" i="1"/>
  <c r="AX22" i="4" s="1"/>
  <c r="BA54" i="1"/>
  <c r="AW22" i="4" s="1"/>
  <c r="AZ54" i="1"/>
  <c r="AV22" i="4" s="1"/>
  <c r="AY54" i="1"/>
  <c r="AU22" i="4" s="1"/>
  <c r="AX54" i="1"/>
  <c r="AT22" i="4" s="1"/>
  <c r="AW54" i="1"/>
  <c r="AS22" i="4" s="1"/>
  <c r="AV54" i="1"/>
  <c r="AR22" i="4" s="1"/>
  <c r="AU54" i="1"/>
  <c r="AQ22" i="4" s="1"/>
  <c r="AT54" i="1"/>
  <c r="AP22" i="4" s="1"/>
  <c r="AS54" i="1"/>
  <c r="AO22" i="4" s="1"/>
  <c r="AR54" i="1"/>
  <c r="AN22" i="4" s="1"/>
  <c r="AQ54" i="1"/>
  <c r="AM22" i="4" s="1"/>
  <c r="AP54" i="1"/>
  <c r="AL22" i="4" s="1"/>
  <c r="AO54" i="1"/>
  <c r="AK22" i="4" s="1"/>
  <c r="AN54" i="1"/>
  <c r="AJ22" i="4" s="1"/>
  <c r="AM54" i="1"/>
  <c r="AI22" i="4" s="1"/>
  <c r="AL54" i="1"/>
  <c r="AH22" i="4" s="1"/>
  <c r="AK54" i="1"/>
  <c r="AG22" i="4" s="1"/>
  <c r="AJ54" i="1"/>
  <c r="AF22" i="4" s="1"/>
  <c r="AI54" i="1"/>
  <c r="AE22" i="4" s="1"/>
  <c r="AH54" i="1"/>
  <c r="AD22" i="4" s="1"/>
  <c r="AG54" i="1"/>
  <c r="AC22" i="4" s="1"/>
  <c r="AF54" i="1"/>
  <c r="AB22" i="4" s="1"/>
  <c r="AE54" i="1"/>
  <c r="AA22" i="4" s="1"/>
  <c r="AD54" i="1"/>
  <c r="Z22" i="4" s="1"/>
  <c r="AC54" i="1"/>
  <c r="Y22" i="4" s="1"/>
  <c r="AB54" i="1"/>
  <c r="X22" i="4" s="1"/>
  <c r="AA54" i="1"/>
  <c r="W22" i="4" s="1"/>
  <c r="Z54" i="1"/>
  <c r="V22" i="4" s="1"/>
  <c r="Y54" i="1"/>
  <c r="U22" i="4" s="1"/>
  <c r="X54" i="1"/>
  <c r="T22" i="4" s="1"/>
  <c r="W54" i="1"/>
  <c r="S22" i="4" s="1"/>
  <c r="V54" i="1"/>
  <c r="R22" i="4" s="1"/>
  <c r="U54" i="1"/>
  <c r="Q22" i="4" s="1"/>
  <c r="T54" i="1"/>
  <c r="P22" i="4" s="1"/>
  <c r="S54" i="1"/>
  <c r="O22" i="4" s="1"/>
  <c r="R54" i="1"/>
  <c r="N22" i="4" s="1"/>
  <c r="Q54" i="1"/>
  <c r="M22" i="4" s="1"/>
  <c r="P54" i="1"/>
  <c r="L22" i="4" s="1"/>
  <c r="O54" i="1"/>
  <c r="K22" i="4" s="1"/>
  <c r="N54" i="1"/>
  <c r="J22" i="4" s="1"/>
  <c r="M54" i="1"/>
  <c r="I22" i="4" s="1"/>
  <c r="L54" i="1"/>
  <c r="H22" i="4" s="1"/>
  <c r="K54" i="1"/>
  <c r="G22" i="4" s="1"/>
  <c r="J54" i="1"/>
  <c r="F22" i="4" s="1"/>
  <c r="I54" i="1"/>
  <c r="E22" i="4" s="1"/>
  <c r="H54" i="1"/>
  <c r="D22" i="4" s="1"/>
  <c r="N53" i="4" s="1"/>
  <c r="CW53" i="1"/>
  <c r="CW54" i="1" s="1"/>
  <c r="CS22" i="4" s="1"/>
  <c r="CV53" i="1"/>
  <c r="CV54" i="1" s="1"/>
  <c r="CR22" i="4" s="1"/>
  <c r="CU53" i="1"/>
  <c r="CU54" i="1" s="1"/>
  <c r="CQ22" i="4" s="1"/>
  <c r="CT53" i="1"/>
  <c r="CT54" i="1" s="1"/>
  <c r="CP22" i="4" s="1"/>
  <c r="CR53" i="1"/>
  <c r="CR54" i="1" s="1"/>
  <c r="CN22" i="4" s="1"/>
  <c r="CQ53" i="1"/>
  <c r="CQ54" i="1" s="1"/>
  <c r="CM22" i="4" s="1"/>
  <c r="CP53" i="1"/>
  <c r="CP54" i="1" s="1"/>
  <c r="CL22" i="4" s="1"/>
  <c r="CO53" i="1"/>
  <c r="CO54" i="1" s="1"/>
  <c r="CK22" i="4" s="1"/>
  <c r="CN53" i="1"/>
  <c r="CN54" i="1" s="1"/>
  <c r="CJ22" i="4" s="1"/>
  <c r="CM53" i="1"/>
  <c r="CM54" i="1" s="1"/>
  <c r="CI22" i="4" s="1"/>
  <c r="CL53" i="1"/>
  <c r="CK53" i="1"/>
  <c r="CK54" i="1" s="1"/>
  <c r="CG22" i="4" s="1"/>
  <c r="CJ53" i="1"/>
  <c r="CJ54" i="1" s="1"/>
  <c r="CF22" i="4" s="1"/>
  <c r="CI53" i="1"/>
  <c r="CI54" i="1" s="1"/>
  <c r="CE22" i="4" s="1"/>
  <c r="CH53" i="1"/>
  <c r="CH54" i="1" s="1"/>
  <c r="CD22" i="4" s="1"/>
  <c r="CG53" i="1"/>
  <c r="CG54" i="1" s="1"/>
  <c r="CC22" i="4" s="1"/>
  <c r="CF53" i="1"/>
  <c r="CF54" i="1" s="1"/>
  <c r="CB22" i="4" s="1"/>
  <c r="CE53" i="1"/>
  <c r="CE54" i="1" s="1"/>
  <c r="CA22" i="4" s="1"/>
  <c r="CD53" i="1"/>
  <c r="CD54" i="1" s="1"/>
  <c r="BZ22" i="4" s="1"/>
  <c r="BW53" i="1"/>
  <c r="BW54" i="1" s="1"/>
  <c r="BS22" i="4" s="1"/>
  <c r="P53" i="1"/>
  <c r="CV52" i="1"/>
  <c r="CR21" i="4" s="1"/>
  <c r="CU52" i="1"/>
  <c r="CQ21" i="4" s="1"/>
  <c r="CR52" i="1"/>
  <c r="CN21" i="4" s="1"/>
  <c r="CQ52" i="1"/>
  <c r="CM21" i="4" s="1"/>
  <c r="CN52" i="1"/>
  <c r="CJ21" i="4" s="1"/>
  <c r="CM52" i="1"/>
  <c r="CI21" i="4" s="1"/>
  <c r="CJ52" i="1"/>
  <c r="CF21" i="4" s="1"/>
  <c r="CI52" i="1"/>
  <c r="CE21" i="4" s="1"/>
  <c r="CF52" i="1"/>
  <c r="CB21" i="4" s="1"/>
  <c r="CE52" i="1"/>
  <c r="CA21" i="4" s="1"/>
  <c r="CC52" i="1"/>
  <c r="BY21" i="4" s="1"/>
  <c r="CB52" i="1"/>
  <c r="BX21" i="4" s="1"/>
  <c r="CA52" i="1"/>
  <c r="BW21" i="4" s="1"/>
  <c r="BZ52" i="1"/>
  <c r="BV21" i="4" s="1"/>
  <c r="BY52" i="1"/>
  <c r="BU21" i="4" s="1"/>
  <c r="P52" i="4" s="1"/>
  <c r="BX52" i="1"/>
  <c r="BT21" i="4" s="1"/>
  <c r="BV52" i="1"/>
  <c r="BR21" i="4" s="1"/>
  <c r="BU52" i="1"/>
  <c r="BQ21" i="4" s="1"/>
  <c r="BT52" i="1"/>
  <c r="BP21" i="4" s="1"/>
  <c r="BS52" i="1"/>
  <c r="BO21" i="4" s="1"/>
  <c r="BR52" i="1"/>
  <c r="BN21" i="4" s="1"/>
  <c r="BQ52" i="1"/>
  <c r="BM21" i="4" s="1"/>
  <c r="BP52" i="1"/>
  <c r="BL21" i="4" s="1"/>
  <c r="BO52" i="1"/>
  <c r="BK21" i="4" s="1"/>
  <c r="BN52" i="1"/>
  <c r="BJ21" i="4" s="1"/>
  <c r="BM52" i="1"/>
  <c r="BI21" i="4" s="1"/>
  <c r="BL52" i="1"/>
  <c r="BH21" i="4" s="1"/>
  <c r="BK52" i="1"/>
  <c r="BG21" i="4" s="1"/>
  <c r="BJ52" i="1"/>
  <c r="BF21" i="4" s="1"/>
  <c r="BI52" i="1"/>
  <c r="BE21" i="4" s="1"/>
  <c r="BH52" i="1"/>
  <c r="BD21" i="4" s="1"/>
  <c r="BG52" i="1"/>
  <c r="BC21" i="4" s="1"/>
  <c r="F37" i="4" s="1"/>
  <c r="BF52" i="1"/>
  <c r="BB21" i="4" s="1"/>
  <c r="BE52" i="1"/>
  <c r="BA21" i="4" s="1"/>
  <c r="BD52" i="1"/>
  <c r="AZ21" i="4" s="1"/>
  <c r="BC52" i="1"/>
  <c r="AY21" i="4" s="1"/>
  <c r="BB52" i="1"/>
  <c r="AX21" i="4" s="1"/>
  <c r="BA52" i="1"/>
  <c r="AW21" i="4" s="1"/>
  <c r="AZ52" i="1"/>
  <c r="AV21" i="4" s="1"/>
  <c r="AY52" i="1"/>
  <c r="AU21" i="4" s="1"/>
  <c r="AX52" i="1"/>
  <c r="AT21" i="4" s="1"/>
  <c r="AW52" i="1"/>
  <c r="AS21" i="4" s="1"/>
  <c r="AV52" i="1"/>
  <c r="AR21" i="4" s="1"/>
  <c r="AU52" i="1"/>
  <c r="AQ21" i="4" s="1"/>
  <c r="AT52" i="1"/>
  <c r="AP21" i="4" s="1"/>
  <c r="AS52" i="1"/>
  <c r="AO21" i="4" s="1"/>
  <c r="AR52" i="1"/>
  <c r="AN21" i="4" s="1"/>
  <c r="AQ52" i="1"/>
  <c r="AM21" i="4" s="1"/>
  <c r="AP52" i="1"/>
  <c r="AL21" i="4" s="1"/>
  <c r="AO52" i="1"/>
  <c r="AK21" i="4" s="1"/>
  <c r="AN52" i="1"/>
  <c r="AJ21" i="4" s="1"/>
  <c r="AM52" i="1"/>
  <c r="AI21" i="4" s="1"/>
  <c r="AL52" i="1"/>
  <c r="AH21" i="4" s="1"/>
  <c r="AK52" i="1"/>
  <c r="AG21" i="4" s="1"/>
  <c r="AJ52" i="1"/>
  <c r="AF21" i="4" s="1"/>
  <c r="AI52" i="1"/>
  <c r="AE21" i="4" s="1"/>
  <c r="AH52" i="1"/>
  <c r="AD21" i="4" s="1"/>
  <c r="AG52" i="1"/>
  <c r="AC21" i="4" s="1"/>
  <c r="AF52" i="1"/>
  <c r="AB21" i="4" s="1"/>
  <c r="AE52" i="1"/>
  <c r="AA21" i="4" s="1"/>
  <c r="AD52" i="1"/>
  <c r="Z21" i="4" s="1"/>
  <c r="AC52" i="1"/>
  <c r="Y21" i="4" s="1"/>
  <c r="AB52" i="1"/>
  <c r="X21" i="4" s="1"/>
  <c r="AA52" i="1"/>
  <c r="W21" i="4" s="1"/>
  <c r="Z52" i="1"/>
  <c r="V21" i="4" s="1"/>
  <c r="Y52" i="1"/>
  <c r="U21" i="4" s="1"/>
  <c r="X52" i="1"/>
  <c r="T21" i="4" s="1"/>
  <c r="W52" i="1"/>
  <c r="S21" i="4" s="1"/>
  <c r="V52" i="1"/>
  <c r="R21" i="4" s="1"/>
  <c r="U52" i="1"/>
  <c r="Q21" i="4" s="1"/>
  <c r="T52" i="1"/>
  <c r="P21" i="4" s="1"/>
  <c r="S52" i="1"/>
  <c r="O21" i="4" s="1"/>
  <c r="R52" i="1"/>
  <c r="N21" i="4" s="1"/>
  <c r="Q52" i="1"/>
  <c r="M21" i="4" s="1"/>
  <c r="P52" i="1"/>
  <c r="L21" i="4" s="1"/>
  <c r="O52" i="1"/>
  <c r="K21" i="4" s="1"/>
  <c r="N52" i="1"/>
  <c r="J21" i="4" s="1"/>
  <c r="M52" i="1"/>
  <c r="I21" i="4" s="1"/>
  <c r="L52" i="1"/>
  <c r="H21" i="4" s="1"/>
  <c r="K52" i="1"/>
  <c r="G21" i="4" s="1"/>
  <c r="J52" i="1"/>
  <c r="F21" i="4" s="1"/>
  <c r="I52" i="1"/>
  <c r="E21" i="4" s="1"/>
  <c r="H52" i="1"/>
  <c r="D21" i="4" s="1"/>
  <c r="N52" i="4" s="1"/>
  <c r="CW51" i="1"/>
  <c r="CW52" i="1" s="1"/>
  <c r="CS21" i="4" s="1"/>
  <c r="CV51" i="1"/>
  <c r="CU51" i="1"/>
  <c r="CT51" i="1"/>
  <c r="CT52" i="1" s="1"/>
  <c r="CP21" i="4" s="1"/>
  <c r="CR51" i="1"/>
  <c r="CQ51" i="1"/>
  <c r="CP51" i="1"/>
  <c r="CP52" i="1" s="1"/>
  <c r="CL21" i="4" s="1"/>
  <c r="CO51" i="1"/>
  <c r="CO52" i="1" s="1"/>
  <c r="CK21" i="4" s="1"/>
  <c r="CN51" i="1"/>
  <c r="CM51" i="1"/>
  <c r="CL51" i="1"/>
  <c r="CK51" i="1"/>
  <c r="CK52" i="1" s="1"/>
  <c r="CG21" i="4" s="1"/>
  <c r="CJ51" i="1"/>
  <c r="CI51" i="1"/>
  <c r="CH51" i="1"/>
  <c r="CH52" i="1" s="1"/>
  <c r="CD21" i="4" s="1"/>
  <c r="CG51" i="1"/>
  <c r="CG52" i="1" s="1"/>
  <c r="CC21" i="4" s="1"/>
  <c r="CF51" i="1"/>
  <c r="CE51" i="1"/>
  <c r="CD51" i="1"/>
  <c r="CD52" i="1" s="1"/>
  <c r="BZ21" i="4" s="1"/>
  <c r="BW51" i="1"/>
  <c r="BW52" i="1" s="1"/>
  <c r="BS21" i="4" s="1"/>
  <c r="P51" i="1"/>
  <c r="CC50" i="1"/>
  <c r="BY20" i="4" s="1"/>
  <c r="CB50" i="1"/>
  <c r="BX20" i="4" s="1"/>
  <c r="CA50" i="1"/>
  <c r="BW20" i="4" s="1"/>
  <c r="BZ50" i="1"/>
  <c r="BV20" i="4" s="1"/>
  <c r="BY50" i="1"/>
  <c r="BU20" i="4" s="1"/>
  <c r="P51" i="4" s="1"/>
  <c r="BX50" i="1"/>
  <c r="BT20" i="4" s="1"/>
  <c r="BV50" i="1"/>
  <c r="BR20" i="4" s="1"/>
  <c r="BU50" i="1"/>
  <c r="BQ20" i="4" s="1"/>
  <c r="BT50" i="1"/>
  <c r="BP20" i="4" s="1"/>
  <c r="BS50" i="1"/>
  <c r="BO20" i="4" s="1"/>
  <c r="BR50" i="1"/>
  <c r="BN20" i="4" s="1"/>
  <c r="BQ50" i="1"/>
  <c r="BM20" i="4" s="1"/>
  <c r="BP50" i="1"/>
  <c r="BL20" i="4" s="1"/>
  <c r="BO50" i="1"/>
  <c r="BK20" i="4" s="1"/>
  <c r="BN50" i="1"/>
  <c r="BJ20" i="4" s="1"/>
  <c r="BM50" i="1"/>
  <c r="BI20" i="4" s="1"/>
  <c r="BL50" i="1"/>
  <c r="BH20" i="4" s="1"/>
  <c r="BK50" i="1"/>
  <c r="BG20" i="4" s="1"/>
  <c r="BJ50" i="1"/>
  <c r="BF20" i="4" s="1"/>
  <c r="BI50" i="1"/>
  <c r="BE20" i="4" s="1"/>
  <c r="BH50" i="1"/>
  <c r="BD20" i="4" s="1"/>
  <c r="BG50" i="1"/>
  <c r="BC20" i="4" s="1"/>
  <c r="F36" i="4" s="1"/>
  <c r="BF50" i="1"/>
  <c r="BB20" i="4" s="1"/>
  <c r="BE50" i="1"/>
  <c r="BA20" i="4" s="1"/>
  <c r="BD50" i="1"/>
  <c r="AZ20" i="4" s="1"/>
  <c r="BC50" i="1"/>
  <c r="AY20" i="4" s="1"/>
  <c r="BB50" i="1"/>
  <c r="AX20" i="4" s="1"/>
  <c r="BA50" i="1"/>
  <c r="AW20" i="4" s="1"/>
  <c r="AZ50" i="1"/>
  <c r="AV20" i="4" s="1"/>
  <c r="AY50" i="1"/>
  <c r="AU20" i="4" s="1"/>
  <c r="AX50" i="1"/>
  <c r="AT20" i="4" s="1"/>
  <c r="AW50" i="1"/>
  <c r="AS20" i="4" s="1"/>
  <c r="AV50" i="1"/>
  <c r="AR20" i="4" s="1"/>
  <c r="AU50" i="1"/>
  <c r="AQ20" i="4" s="1"/>
  <c r="AT50" i="1"/>
  <c r="AP20" i="4" s="1"/>
  <c r="AS50" i="1"/>
  <c r="AO20" i="4" s="1"/>
  <c r="AR50" i="1"/>
  <c r="AN20" i="4" s="1"/>
  <c r="AQ50" i="1"/>
  <c r="AM20" i="4" s="1"/>
  <c r="AP50" i="1"/>
  <c r="AL20" i="4" s="1"/>
  <c r="AO50" i="1"/>
  <c r="AK20" i="4" s="1"/>
  <c r="AN50" i="1"/>
  <c r="AJ20" i="4" s="1"/>
  <c r="AM50" i="1"/>
  <c r="AI20" i="4" s="1"/>
  <c r="AL50" i="1"/>
  <c r="AH20" i="4" s="1"/>
  <c r="AK50" i="1"/>
  <c r="AG20" i="4" s="1"/>
  <c r="AJ50" i="1"/>
  <c r="AF20" i="4" s="1"/>
  <c r="AI50" i="1"/>
  <c r="AE20" i="4" s="1"/>
  <c r="AH50" i="1"/>
  <c r="AD20" i="4" s="1"/>
  <c r="AG50" i="1"/>
  <c r="AC20" i="4" s="1"/>
  <c r="AF50" i="1"/>
  <c r="AB20" i="4" s="1"/>
  <c r="AE50" i="1"/>
  <c r="AA20" i="4" s="1"/>
  <c r="AD50" i="1"/>
  <c r="Z20" i="4" s="1"/>
  <c r="AC50" i="1"/>
  <c r="Y20" i="4" s="1"/>
  <c r="AB50" i="1"/>
  <c r="X20" i="4" s="1"/>
  <c r="AA50" i="1"/>
  <c r="W20" i="4" s="1"/>
  <c r="Z50" i="1"/>
  <c r="V20" i="4" s="1"/>
  <c r="Y50" i="1"/>
  <c r="U20" i="4" s="1"/>
  <c r="X50" i="1"/>
  <c r="T20" i="4" s="1"/>
  <c r="W50" i="1"/>
  <c r="S20" i="4" s="1"/>
  <c r="V50" i="1"/>
  <c r="R20" i="4" s="1"/>
  <c r="U50" i="1"/>
  <c r="Q20" i="4" s="1"/>
  <c r="T50" i="1"/>
  <c r="P20" i="4" s="1"/>
  <c r="S50" i="1"/>
  <c r="O20" i="4" s="1"/>
  <c r="R50" i="1"/>
  <c r="N20" i="4" s="1"/>
  <c r="Q50" i="1"/>
  <c r="M20" i="4" s="1"/>
  <c r="O50" i="1"/>
  <c r="K20" i="4" s="1"/>
  <c r="N50" i="1"/>
  <c r="J20" i="4" s="1"/>
  <c r="M50" i="1"/>
  <c r="I20" i="4" s="1"/>
  <c r="L50" i="1"/>
  <c r="H20" i="4" s="1"/>
  <c r="K50" i="1"/>
  <c r="G20" i="4" s="1"/>
  <c r="J50" i="1"/>
  <c r="F20" i="4" s="1"/>
  <c r="I50" i="1"/>
  <c r="E20" i="4" s="1"/>
  <c r="H50" i="1"/>
  <c r="D20" i="4" s="1"/>
  <c r="N51" i="4" s="1"/>
  <c r="CW49" i="1"/>
  <c r="CV49" i="1"/>
  <c r="CU49" i="1"/>
  <c r="CT49" i="1"/>
  <c r="CR49" i="1"/>
  <c r="CQ49" i="1"/>
  <c r="CP49" i="1"/>
  <c r="CO49" i="1"/>
  <c r="CN49" i="1"/>
  <c r="CM49" i="1"/>
  <c r="CL49" i="1"/>
  <c r="CS49" i="1" s="1"/>
  <c r="CK49" i="1"/>
  <c r="CJ49" i="1"/>
  <c r="CI49" i="1"/>
  <c r="CH49" i="1"/>
  <c r="CG49" i="1"/>
  <c r="CF49" i="1"/>
  <c r="CE49" i="1"/>
  <c r="CD49" i="1"/>
  <c r="BW49" i="1"/>
  <c r="BW50" i="1" s="1"/>
  <c r="BS20" i="4" s="1"/>
  <c r="P49" i="1"/>
  <c r="CW48" i="1"/>
  <c r="CW50" i="1" s="1"/>
  <c r="CS20" i="4" s="1"/>
  <c r="CV48" i="1"/>
  <c r="CV50" i="1" s="1"/>
  <c r="CR20" i="4" s="1"/>
  <c r="CU48" i="1"/>
  <c r="CU50" i="1" s="1"/>
  <c r="CQ20" i="4" s="1"/>
  <c r="CT48" i="1"/>
  <c r="CT50" i="1" s="1"/>
  <c r="CP20" i="4" s="1"/>
  <c r="CR48" i="1"/>
  <c r="CR50" i="1" s="1"/>
  <c r="CN20" i="4" s="1"/>
  <c r="CQ48" i="1"/>
  <c r="CQ50" i="1" s="1"/>
  <c r="CM20" i="4" s="1"/>
  <c r="CP48" i="1"/>
  <c r="CP50" i="1" s="1"/>
  <c r="CL20" i="4" s="1"/>
  <c r="CO48" i="1"/>
  <c r="CO50" i="1" s="1"/>
  <c r="CK20" i="4" s="1"/>
  <c r="CN48" i="1"/>
  <c r="CN50" i="1" s="1"/>
  <c r="CJ20" i="4" s="1"/>
  <c r="CM48" i="1"/>
  <c r="CM50" i="1" s="1"/>
  <c r="CI20" i="4" s="1"/>
  <c r="CL48" i="1"/>
  <c r="CL50" i="1" s="1"/>
  <c r="CH20" i="4" s="1"/>
  <c r="CK48" i="1"/>
  <c r="CK50" i="1" s="1"/>
  <c r="CG20" i="4" s="1"/>
  <c r="CJ48" i="1"/>
  <c r="CJ50" i="1" s="1"/>
  <c r="CF20" i="4" s="1"/>
  <c r="CI48" i="1"/>
  <c r="CI50" i="1" s="1"/>
  <c r="CE20" i="4" s="1"/>
  <c r="CH48" i="1"/>
  <c r="CH50" i="1" s="1"/>
  <c r="CD20" i="4" s="1"/>
  <c r="CF48" i="1"/>
  <c r="CF50" i="1" s="1"/>
  <c r="CB20" i="4" s="1"/>
  <c r="CE48" i="1"/>
  <c r="CE50" i="1" s="1"/>
  <c r="CA20" i="4" s="1"/>
  <c r="CD48" i="1"/>
  <c r="CD50" i="1" s="1"/>
  <c r="BZ20" i="4" s="1"/>
  <c r="BW48" i="1"/>
  <c r="P48" i="1"/>
  <c r="CG48" i="1" s="1"/>
  <c r="CG50" i="1" s="1"/>
  <c r="CC20" i="4" s="1"/>
  <c r="CW47" i="1"/>
  <c r="CS19" i="4" s="1"/>
  <c r="CO47" i="1"/>
  <c r="CK19" i="4" s="1"/>
  <c r="CL47" i="1"/>
  <c r="CH19" i="4" s="1"/>
  <c r="CK47" i="1"/>
  <c r="CG19" i="4" s="1"/>
  <c r="CD47" i="1"/>
  <c r="BZ19" i="4" s="1"/>
  <c r="CC47" i="1"/>
  <c r="BY19" i="4" s="1"/>
  <c r="CB47" i="1"/>
  <c r="BX19" i="4" s="1"/>
  <c r="CA47" i="1"/>
  <c r="BW19" i="4" s="1"/>
  <c r="BZ47" i="1"/>
  <c r="BV19" i="4" s="1"/>
  <c r="BY47" i="1"/>
  <c r="BU19" i="4" s="1"/>
  <c r="P50" i="4" s="1"/>
  <c r="BX47" i="1"/>
  <c r="BT19" i="4" s="1"/>
  <c r="BV47" i="1"/>
  <c r="BR19" i="4" s="1"/>
  <c r="BU47" i="1"/>
  <c r="BQ19" i="4" s="1"/>
  <c r="BT47" i="1"/>
  <c r="BP19" i="4" s="1"/>
  <c r="BS47" i="1"/>
  <c r="BO19" i="4" s="1"/>
  <c r="BR47" i="1"/>
  <c r="BN19" i="4" s="1"/>
  <c r="BQ47" i="1"/>
  <c r="BM19" i="4" s="1"/>
  <c r="BP47" i="1"/>
  <c r="BL19" i="4" s="1"/>
  <c r="BO47" i="1"/>
  <c r="BK19" i="4" s="1"/>
  <c r="BN47" i="1"/>
  <c r="BJ19" i="4" s="1"/>
  <c r="BM47" i="1"/>
  <c r="BI19" i="4" s="1"/>
  <c r="BL47" i="1"/>
  <c r="BH19" i="4" s="1"/>
  <c r="BK47" i="1"/>
  <c r="BG19" i="4" s="1"/>
  <c r="BJ47" i="1"/>
  <c r="BF19" i="4" s="1"/>
  <c r="BI47" i="1"/>
  <c r="BE19" i="4" s="1"/>
  <c r="BH47" i="1"/>
  <c r="BD19" i="4" s="1"/>
  <c r="BG47" i="1"/>
  <c r="BC19" i="4" s="1"/>
  <c r="F35" i="4" s="1"/>
  <c r="BF47" i="1"/>
  <c r="BB19" i="4" s="1"/>
  <c r="BE47" i="1"/>
  <c r="BA19" i="4" s="1"/>
  <c r="BD47" i="1"/>
  <c r="AZ19" i="4" s="1"/>
  <c r="BC47" i="1"/>
  <c r="AY19" i="4" s="1"/>
  <c r="BB47" i="1"/>
  <c r="AX19" i="4" s="1"/>
  <c r="BA47" i="1"/>
  <c r="AW19" i="4" s="1"/>
  <c r="AZ47" i="1"/>
  <c r="AV19" i="4" s="1"/>
  <c r="AY47" i="1"/>
  <c r="AU19" i="4" s="1"/>
  <c r="AX47" i="1"/>
  <c r="AT19" i="4" s="1"/>
  <c r="AW47" i="1"/>
  <c r="AS19" i="4" s="1"/>
  <c r="AV47" i="1"/>
  <c r="AR19" i="4" s="1"/>
  <c r="AU47" i="1"/>
  <c r="AQ19" i="4" s="1"/>
  <c r="AT47" i="1"/>
  <c r="AP19" i="4" s="1"/>
  <c r="AS47" i="1"/>
  <c r="AO19" i="4" s="1"/>
  <c r="AR47" i="1"/>
  <c r="AN19" i="4" s="1"/>
  <c r="AQ47" i="1"/>
  <c r="AM19" i="4" s="1"/>
  <c r="AP47" i="1"/>
  <c r="AL19" i="4" s="1"/>
  <c r="AO47" i="1"/>
  <c r="AK19" i="4" s="1"/>
  <c r="AN47" i="1"/>
  <c r="AJ19" i="4" s="1"/>
  <c r="AM47" i="1"/>
  <c r="AI19" i="4" s="1"/>
  <c r="AL47" i="1"/>
  <c r="AH19" i="4" s="1"/>
  <c r="AK47" i="1"/>
  <c r="AG19" i="4" s="1"/>
  <c r="AJ47" i="1"/>
  <c r="AF19" i="4" s="1"/>
  <c r="AI47" i="1"/>
  <c r="AE19" i="4" s="1"/>
  <c r="AH47" i="1"/>
  <c r="AD19" i="4" s="1"/>
  <c r="AG47" i="1"/>
  <c r="AC19" i="4" s="1"/>
  <c r="AF47" i="1"/>
  <c r="AB19" i="4" s="1"/>
  <c r="AE47" i="1"/>
  <c r="AA19" i="4" s="1"/>
  <c r="AD47" i="1"/>
  <c r="Z19" i="4" s="1"/>
  <c r="AC47" i="1"/>
  <c r="Y19" i="4" s="1"/>
  <c r="AB47" i="1"/>
  <c r="X19" i="4" s="1"/>
  <c r="AA47" i="1"/>
  <c r="W19" i="4" s="1"/>
  <c r="Z47" i="1"/>
  <c r="V19" i="4" s="1"/>
  <c r="Y47" i="1"/>
  <c r="U19" i="4" s="1"/>
  <c r="X47" i="1"/>
  <c r="T19" i="4" s="1"/>
  <c r="W47" i="1"/>
  <c r="S19" i="4" s="1"/>
  <c r="V47" i="1"/>
  <c r="R19" i="4" s="1"/>
  <c r="U47" i="1"/>
  <c r="Q19" i="4" s="1"/>
  <c r="T47" i="1"/>
  <c r="P19" i="4" s="1"/>
  <c r="S47" i="1"/>
  <c r="O19" i="4" s="1"/>
  <c r="R47" i="1"/>
  <c r="N19" i="4" s="1"/>
  <c r="Q47" i="1"/>
  <c r="M19" i="4" s="1"/>
  <c r="O47" i="1"/>
  <c r="K19" i="4" s="1"/>
  <c r="N47" i="1"/>
  <c r="J19" i="4" s="1"/>
  <c r="M47" i="1"/>
  <c r="I19" i="4" s="1"/>
  <c r="L47" i="1"/>
  <c r="H19" i="4" s="1"/>
  <c r="K47" i="1"/>
  <c r="G19" i="4" s="1"/>
  <c r="J47" i="1"/>
  <c r="F19" i="4" s="1"/>
  <c r="I47" i="1"/>
  <c r="E19" i="4" s="1"/>
  <c r="H47" i="1"/>
  <c r="D19" i="4" s="1"/>
  <c r="N50" i="4" s="1"/>
  <c r="CW46" i="1"/>
  <c r="CV46" i="1"/>
  <c r="CV47" i="1" s="1"/>
  <c r="CR19" i="4" s="1"/>
  <c r="CU46" i="1"/>
  <c r="CU47" i="1" s="1"/>
  <c r="CQ19" i="4" s="1"/>
  <c r="CT46" i="1"/>
  <c r="CT47" i="1" s="1"/>
  <c r="CP19" i="4" s="1"/>
  <c r="CR46" i="1"/>
  <c r="CR47" i="1" s="1"/>
  <c r="CN19" i="4" s="1"/>
  <c r="CQ46" i="1"/>
  <c r="CQ47" i="1" s="1"/>
  <c r="CM19" i="4" s="1"/>
  <c r="CP46" i="1"/>
  <c r="CP47" i="1" s="1"/>
  <c r="CL19" i="4" s="1"/>
  <c r="CO46" i="1"/>
  <c r="CN46" i="1"/>
  <c r="CN47" i="1" s="1"/>
  <c r="CJ19" i="4" s="1"/>
  <c r="CM46" i="1"/>
  <c r="CM47" i="1" s="1"/>
  <c r="CI19" i="4" s="1"/>
  <c r="CL46" i="1"/>
  <c r="CK46" i="1"/>
  <c r="CJ46" i="1"/>
  <c r="CJ47" i="1" s="1"/>
  <c r="CF19" i="4" s="1"/>
  <c r="CI46" i="1"/>
  <c r="CI47" i="1" s="1"/>
  <c r="CE19" i="4" s="1"/>
  <c r="CH46" i="1"/>
  <c r="CH47" i="1" s="1"/>
  <c r="CD19" i="4" s="1"/>
  <c r="CF46" i="1"/>
  <c r="CF47" i="1" s="1"/>
  <c r="CB19" i="4" s="1"/>
  <c r="CE46" i="1"/>
  <c r="CE47" i="1" s="1"/>
  <c r="CA19" i="4" s="1"/>
  <c r="CD46" i="1"/>
  <c r="BW46" i="1"/>
  <c r="BW47" i="1" s="1"/>
  <c r="BS19" i="4" s="1"/>
  <c r="P46" i="1"/>
  <c r="CG46" i="1" s="1"/>
  <c r="CG47" i="1" s="1"/>
  <c r="CC19" i="4" s="1"/>
  <c r="CP45" i="1"/>
  <c r="CL18" i="4" s="1"/>
  <c r="CH45" i="1"/>
  <c r="CD18" i="4" s="1"/>
  <c r="CD45" i="1"/>
  <c r="BZ18" i="4" s="1"/>
  <c r="CC45" i="1"/>
  <c r="BY18" i="4" s="1"/>
  <c r="CB45" i="1"/>
  <c r="BX18" i="4" s="1"/>
  <c r="CA45" i="1"/>
  <c r="BW18" i="4" s="1"/>
  <c r="BZ45" i="1"/>
  <c r="BV18" i="4" s="1"/>
  <c r="BY45" i="1"/>
  <c r="BU18" i="4" s="1"/>
  <c r="P49" i="4" s="1"/>
  <c r="BX45" i="1"/>
  <c r="BT18" i="4" s="1"/>
  <c r="BV45" i="1"/>
  <c r="BR18" i="4" s="1"/>
  <c r="BU45" i="1"/>
  <c r="BQ18" i="4" s="1"/>
  <c r="BT45" i="1"/>
  <c r="BP18" i="4" s="1"/>
  <c r="BS45" i="1"/>
  <c r="BO18" i="4" s="1"/>
  <c r="BR45" i="1"/>
  <c r="BN18" i="4" s="1"/>
  <c r="BQ45" i="1"/>
  <c r="BM18" i="4" s="1"/>
  <c r="BP45" i="1"/>
  <c r="BL18" i="4" s="1"/>
  <c r="BO45" i="1"/>
  <c r="BK18" i="4" s="1"/>
  <c r="BN45" i="1"/>
  <c r="BJ18" i="4" s="1"/>
  <c r="BM45" i="1"/>
  <c r="BI18" i="4" s="1"/>
  <c r="BL45" i="1"/>
  <c r="BH18" i="4" s="1"/>
  <c r="BK45" i="1"/>
  <c r="BG18" i="4" s="1"/>
  <c r="BJ45" i="1"/>
  <c r="BF18" i="4" s="1"/>
  <c r="BI45" i="1"/>
  <c r="BE18" i="4" s="1"/>
  <c r="BH45" i="1"/>
  <c r="BD18" i="4" s="1"/>
  <c r="BG45" i="1"/>
  <c r="BC18" i="4" s="1"/>
  <c r="F34" i="4" s="1"/>
  <c r="BF45" i="1"/>
  <c r="BB18" i="4" s="1"/>
  <c r="BE45" i="1"/>
  <c r="BA18" i="4" s="1"/>
  <c r="BD45" i="1"/>
  <c r="AZ18" i="4" s="1"/>
  <c r="BC45" i="1"/>
  <c r="AY18" i="4" s="1"/>
  <c r="BB45" i="1"/>
  <c r="AX18" i="4" s="1"/>
  <c r="BA45" i="1"/>
  <c r="AW18" i="4" s="1"/>
  <c r="AZ45" i="1"/>
  <c r="AV18" i="4" s="1"/>
  <c r="AY45" i="1"/>
  <c r="AU18" i="4" s="1"/>
  <c r="AX45" i="1"/>
  <c r="AT18" i="4" s="1"/>
  <c r="AW45" i="1"/>
  <c r="AS18" i="4" s="1"/>
  <c r="AV45" i="1"/>
  <c r="AR18" i="4" s="1"/>
  <c r="AU45" i="1"/>
  <c r="AQ18" i="4" s="1"/>
  <c r="AT45" i="1"/>
  <c r="AP18" i="4" s="1"/>
  <c r="AS45" i="1"/>
  <c r="AO18" i="4" s="1"/>
  <c r="AR45" i="1"/>
  <c r="AN18" i="4" s="1"/>
  <c r="AQ45" i="1"/>
  <c r="AM18" i="4" s="1"/>
  <c r="AP45" i="1"/>
  <c r="AL18" i="4" s="1"/>
  <c r="AO45" i="1"/>
  <c r="AK18" i="4" s="1"/>
  <c r="AN45" i="1"/>
  <c r="AJ18" i="4" s="1"/>
  <c r="AM45" i="1"/>
  <c r="AI18" i="4" s="1"/>
  <c r="AL45" i="1"/>
  <c r="AH18" i="4" s="1"/>
  <c r="AK45" i="1"/>
  <c r="AG18" i="4" s="1"/>
  <c r="AJ45" i="1"/>
  <c r="AF18" i="4" s="1"/>
  <c r="AI45" i="1"/>
  <c r="AE18" i="4" s="1"/>
  <c r="AH45" i="1"/>
  <c r="AD18" i="4" s="1"/>
  <c r="AG45" i="1"/>
  <c r="AC18" i="4" s="1"/>
  <c r="AF45" i="1"/>
  <c r="AB18" i="4" s="1"/>
  <c r="AE45" i="1"/>
  <c r="AA18" i="4" s="1"/>
  <c r="AD45" i="1"/>
  <c r="Z18" i="4" s="1"/>
  <c r="AC45" i="1"/>
  <c r="Y18" i="4" s="1"/>
  <c r="AB45" i="1"/>
  <c r="X18" i="4" s="1"/>
  <c r="AA45" i="1"/>
  <c r="W18" i="4" s="1"/>
  <c r="Z45" i="1"/>
  <c r="V18" i="4" s="1"/>
  <c r="Y45" i="1"/>
  <c r="U18" i="4" s="1"/>
  <c r="X45" i="1"/>
  <c r="T18" i="4" s="1"/>
  <c r="W45" i="1"/>
  <c r="S18" i="4" s="1"/>
  <c r="V45" i="1"/>
  <c r="R18" i="4" s="1"/>
  <c r="U45" i="1"/>
  <c r="Q18" i="4" s="1"/>
  <c r="T45" i="1"/>
  <c r="P18" i="4" s="1"/>
  <c r="S45" i="1"/>
  <c r="O18" i="4" s="1"/>
  <c r="R45" i="1"/>
  <c r="N18" i="4" s="1"/>
  <c r="Q45" i="1"/>
  <c r="M18" i="4" s="1"/>
  <c r="O45" i="1"/>
  <c r="K18" i="4" s="1"/>
  <c r="N45" i="1"/>
  <c r="J18" i="4" s="1"/>
  <c r="M45" i="1"/>
  <c r="I18" i="4" s="1"/>
  <c r="L45" i="1"/>
  <c r="H18" i="4" s="1"/>
  <c r="K45" i="1"/>
  <c r="G18" i="4" s="1"/>
  <c r="J45" i="1"/>
  <c r="F18" i="4" s="1"/>
  <c r="I45" i="1"/>
  <c r="E18" i="4" s="1"/>
  <c r="H45" i="1"/>
  <c r="D18" i="4" s="1"/>
  <c r="N49" i="4" s="1"/>
  <c r="CW44" i="1"/>
  <c r="CV44" i="1"/>
  <c r="CU44" i="1"/>
  <c r="CT44" i="1"/>
  <c r="CR44" i="1"/>
  <c r="CQ44" i="1"/>
  <c r="CP44" i="1"/>
  <c r="CO44" i="1"/>
  <c r="CN44" i="1"/>
  <c r="CM44" i="1"/>
  <c r="CL44" i="1"/>
  <c r="CK44" i="1"/>
  <c r="CJ44" i="1"/>
  <c r="CI44" i="1"/>
  <c r="CH44" i="1"/>
  <c r="CF44" i="1"/>
  <c r="CE44" i="1"/>
  <c r="CD44" i="1"/>
  <c r="BW44" i="1"/>
  <c r="P44" i="1"/>
  <c r="CG44" i="1" s="1"/>
  <c r="CW43" i="1"/>
  <c r="CV43" i="1"/>
  <c r="CU43" i="1"/>
  <c r="CT43" i="1"/>
  <c r="CR43" i="1"/>
  <c r="CQ43" i="1"/>
  <c r="CP43" i="1"/>
  <c r="CO43" i="1"/>
  <c r="CN43" i="1"/>
  <c r="CM43" i="1"/>
  <c r="CL43" i="1"/>
  <c r="CK43" i="1"/>
  <c r="CJ43" i="1"/>
  <c r="CI43" i="1"/>
  <c r="CH43" i="1"/>
  <c r="CF43" i="1"/>
  <c r="CE43" i="1"/>
  <c r="CD43" i="1"/>
  <c r="BW43" i="1"/>
  <c r="P43" i="1"/>
  <c r="CG43" i="1" s="1"/>
  <c r="CW42" i="1"/>
  <c r="CV42" i="1"/>
  <c r="CU42" i="1"/>
  <c r="CT42" i="1"/>
  <c r="CR42" i="1"/>
  <c r="CQ42" i="1"/>
  <c r="CP42" i="1"/>
  <c r="CO42" i="1"/>
  <c r="CN42" i="1"/>
  <c r="CM42" i="1"/>
  <c r="CL42" i="1"/>
  <c r="CK42" i="1"/>
  <c r="CJ42" i="1"/>
  <c r="CI42" i="1"/>
  <c r="CH42" i="1"/>
  <c r="CF42" i="1"/>
  <c r="CE42" i="1"/>
  <c r="CD42" i="1"/>
  <c r="BW42" i="1"/>
  <c r="P42" i="1"/>
  <c r="CG42" i="1" s="1"/>
  <c r="CW41" i="1"/>
  <c r="CW45" i="1" s="1"/>
  <c r="CS18" i="4" s="1"/>
  <c r="CV41" i="1"/>
  <c r="CV45" i="1" s="1"/>
  <c r="CR18" i="4" s="1"/>
  <c r="CU41" i="1"/>
  <c r="CU45" i="1" s="1"/>
  <c r="CQ18" i="4" s="1"/>
  <c r="CT41" i="1"/>
  <c r="CT45" i="1" s="1"/>
  <c r="CP18" i="4" s="1"/>
  <c r="CR41" i="1"/>
  <c r="CR45" i="1" s="1"/>
  <c r="CN18" i="4" s="1"/>
  <c r="CQ41" i="1"/>
  <c r="CQ45" i="1" s="1"/>
  <c r="CM18" i="4" s="1"/>
  <c r="CP41" i="1"/>
  <c r="CO41" i="1"/>
  <c r="CO45" i="1" s="1"/>
  <c r="CK18" i="4" s="1"/>
  <c r="CN41" i="1"/>
  <c r="CN45" i="1" s="1"/>
  <c r="CJ18" i="4" s="1"/>
  <c r="CM41" i="1"/>
  <c r="CM45" i="1" s="1"/>
  <c r="CI18" i="4" s="1"/>
  <c r="CL41" i="1"/>
  <c r="CK41" i="1"/>
  <c r="CK45" i="1" s="1"/>
  <c r="CG18" i="4" s="1"/>
  <c r="CJ41" i="1"/>
  <c r="CJ45" i="1" s="1"/>
  <c r="CF18" i="4" s="1"/>
  <c r="CI41" i="1"/>
  <c r="CI45" i="1" s="1"/>
  <c r="CE18" i="4" s="1"/>
  <c r="CH41" i="1"/>
  <c r="CF41" i="1"/>
  <c r="CF45" i="1" s="1"/>
  <c r="CB18" i="4" s="1"/>
  <c r="CE41" i="1"/>
  <c r="CE45" i="1" s="1"/>
  <c r="CA18" i="4" s="1"/>
  <c r="CD41" i="1"/>
  <c r="BW41" i="1"/>
  <c r="BW45" i="1" s="1"/>
  <c r="BS18" i="4" s="1"/>
  <c r="P41" i="1"/>
  <c r="CG41" i="1" s="1"/>
  <c r="CG45" i="1" s="1"/>
  <c r="CC18" i="4" s="1"/>
  <c r="CP40" i="1"/>
  <c r="CL17" i="4" s="1"/>
  <c r="CN40" i="1"/>
  <c r="CJ17" i="4" s="1"/>
  <c r="CH40" i="1"/>
  <c r="CD17" i="4" s="1"/>
  <c r="CF40" i="1"/>
  <c r="CB17" i="4" s="1"/>
  <c r="CC40" i="1"/>
  <c r="BY17" i="4" s="1"/>
  <c r="CB40" i="1"/>
  <c r="BX17" i="4" s="1"/>
  <c r="CA40" i="1"/>
  <c r="BW17" i="4" s="1"/>
  <c r="BZ40" i="1"/>
  <c r="BV17" i="4" s="1"/>
  <c r="BY40" i="1"/>
  <c r="BU17" i="4" s="1"/>
  <c r="P48" i="4" s="1"/>
  <c r="BX40" i="1"/>
  <c r="BT17" i="4" s="1"/>
  <c r="BV40" i="1"/>
  <c r="BR17" i="4" s="1"/>
  <c r="BU40" i="1"/>
  <c r="BQ17" i="4" s="1"/>
  <c r="BT40" i="1"/>
  <c r="BP17" i="4" s="1"/>
  <c r="BS40" i="1"/>
  <c r="BO17" i="4" s="1"/>
  <c r="BR40" i="1"/>
  <c r="BN17" i="4" s="1"/>
  <c r="BQ40" i="1"/>
  <c r="BM17" i="4" s="1"/>
  <c r="BP40" i="1"/>
  <c r="BL17" i="4" s="1"/>
  <c r="BO40" i="1"/>
  <c r="BK17" i="4" s="1"/>
  <c r="BN40" i="1"/>
  <c r="BJ17" i="4" s="1"/>
  <c r="BM40" i="1"/>
  <c r="BI17" i="4" s="1"/>
  <c r="BL40" i="1"/>
  <c r="BH17" i="4" s="1"/>
  <c r="BK40" i="1"/>
  <c r="BG17" i="4" s="1"/>
  <c r="BJ40" i="1"/>
  <c r="BF17" i="4" s="1"/>
  <c r="BI40" i="1"/>
  <c r="BE17" i="4" s="1"/>
  <c r="BH40" i="1"/>
  <c r="BD17" i="4" s="1"/>
  <c r="BG40" i="1"/>
  <c r="BC17" i="4" s="1"/>
  <c r="F33" i="4" s="1"/>
  <c r="BF40" i="1"/>
  <c r="BB17" i="4" s="1"/>
  <c r="BE40" i="1"/>
  <c r="BA17" i="4" s="1"/>
  <c r="BD40" i="1"/>
  <c r="AZ17" i="4" s="1"/>
  <c r="BC40" i="1"/>
  <c r="AY17" i="4" s="1"/>
  <c r="BB40" i="1"/>
  <c r="AX17" i="4" s="1"/>
  <c r="BA40" i="1"/>
  <c r="AW17" i="4" s="1"/>
  <c r="AZ40" i="1"/>
  <c r="AV17" i="4" s="1"/>
  <c r="AY40" i="1"/>
  <c r="AU17" i="4" s="1"/>
  <c r="AX40" i="1"/>
  <c r="AT17" i="4" s="1"/>
  <c r="AW40" i="1"/>
  <c r="AS17" i="4" s="1"/>
  <c r="AV40" i="1"/>
  <c r="AR17" i="4" s="1"/>
  <c r="AU40" i="1"/>
  <c r="AQ17" i="4" s="1"/>
  <c r="AT40" i="1"/>
  <c r="AP17" i="4" s="1"/>
  <c r="AS40" i="1"/>
  <c r="AO17" i="4" s="1"/>
  <c r="AR40" i="1"/>
  <c r="AN17" i="4" s="1"/>
  <c r="AQ40" i="1"/>
  <c r="AM17" i="4" s="1"/>
  <c r="AP40" i="1"/>
  <c r="AL17" i="4" s="1"/>
  <c r="AO40" i="1"/>
  <c r="AK17" i="4" s="1"/>
  <c r="AN40" i="1"/>
  <c r="AJ17" i="4" s="1"/>
  <c r="AM40" i="1"/>
  <c r="AI17" i="4" s="1"/>
  <c r="AL40" i="1"/>
  <c r="AH17" i="4" s="1"/>
  <c r="AK40" i="1"/>
  <c r="AG17" i="4" s="1"/>
  <c r="AJ40" i="1"/>
  <c r="AF17" i="4" s="1"/>
  <c r="AI40" i="1"/>
  <c r="AE17" i="4" s="1"/>
  <c r="AH40" i="1"/>
  <c r="AD17" i="4" s="1"/>
  <c r="AG40" i="1"/>
  <c r="AC17" i="4" s="1"/>
  <c r="AF40" i="1"/>
  <c r="AB17" i="4" s="1"/>
  <c r="AE40" i="1"/>
  <c r="AA17" i="4" s="1"/>
  <c r="AD40" i="1"/>
  <c r="Z17" i="4" s="1"/>
  <c r="AC40" i="1"/>
  <c r="Y17" i="4" s="1"/>
  <c r="AB40" i="1"/>
  <c r="X17" i="4" s="1"/>
  <c r="AA40" i="1"/>
  <c r="W17" i="4" s="1"/>
  <c r="Z40" i="1"/>
  <c r="V17" i="4" s="1"/>
  <c r="I48" i="4" s="1"/>
  <c r="Y40" i="1"/>
  <c r="U17" i="4" s="1"/>
  <c r="X40" i="1"/>
  <c r="T17" i="4" s="1"/>
  <c r="W40" i="1"/>
  <c r="S17" i="4" s="1"/>
  <c r="V40" i="1"/>
  <c r="R17" i="4" s="1"/>
  <c r="U40" i="1"/>
  <c r="Q17" i="4" s="1"/>
  <c r="T40" i="1"/>
  <c r="P17" i="4" s="1"/>
  <c r="S40" i="1"/>
  <c r="O17" i="4" s="1"/>
  <c r="R40" i="1"/>
  <c r="N17" i="4" s="1"/>
  <c r="Q40" i="1"/>
  <c r="M17" i="4" s="1"/>
  <c r="O40" i="1"/>
  <c r="K17" i="4" s="1"/>
  <c r="N40" i="1"/>
  <c r="J17" i="4" s="1"/>
  <c r="M40" i="1"/>
  <c r="I17" i="4" s="1"/>
  <c r="L40" i="1"/>
  <c r="H17" i="4" s="1"/>
  <c r="K40" i="1"/>
  <c r="G17" i="4" s="1"/>
  <c r="J40" i="1"/>
  <c r="F17" i="4" s="1"/>
  <c r="I40" i="1"/>
  <c r="E17" i="4" s="1"/>
  <c r="H40" i="1"/>
  <c r="D17" i="4" s="1"/>
  <c r="N48" i="4" s="1"/>
  <c r="CW39" i="1"/>
  <c r="CV39" i="1"/>
  <c r="CU39" i="1"/>
  <c r="CT39" i="1"/>
  <c r="CR39" i="1"/>
  <c r="CQ39" i="1"/>
  <c r="CP39" i="1"/>
  <c r="CO39" i="1"/>
  <c r="CN39" i="1"/>
  <c r="CM39" i="1"/>
  <c r="CL39" i="1"/>
  <c r="CK39" i="1"/>
  <c r="CJ39" i="1"/>
  <c r="CI39" i="1"/>
  <c r="CH39" i="1"/>
  <c r="CF39" i="1"/>
  <c r="CE39" i="1"/>
  <c r="CD39" i="1"/>
  <c r="BW39" i="1"/>
  <c r="BW40" i="1" s="1"/>
  <c r="BS17" i="4" s="1"/>
  <c r="P39" i="1"/>
  <c r="CG39" i="1" s="1"/>
  <c r="CW38" i="1"/>
  <c r="CW40" i="1" s="1"/>
  <c r="CS17" i="4" s="1"/>
  <c r="CV38" i="1"/>
  <c r="CV40" i="1" s="1"/>
  <c r="CR17" i="4" s="1"/>
  <c r="CU38" i="1"/>
  <c r="CU40" i="1" s="1"/>
  <c r="CQ17" i="4" s="1"/>
  <c r="CT38" i="1"/>
  <c r="CT40" i="1" s="1"/>
  <c r="CP17" i="4" s="1"/>
  <c r="CR38" i="1"/>
  <c r="CR40" i="1" s="1"/>
  <c r="CN17" i="4" s="1"/>
  <c r="CQ38" i="1"/>
  <c r="CQ40" i="1" s="1"/>
  <c r="CM17" i="4" s="1"/>
  <c r="CP38" i="1"/>
  <c r="CO38" i="1"/>
  <c r="CO40" i="1" s="1"/>
  <c r="CK17" i="4" s="1"/>
  <c r="CN38" i="1"/>
  <c r="CM38" i="1"/>
  <c r="CM40" i="1" s="1"/>
  <c r="CI17" i="4" s="1"/>
  <c r="CL38" i="1"/>
  <c r="CK38" i="1"/>
  <c r="CK40" i="1" s="1"/>
  <c r="CG17" i="4" s="1"/>
  <c r="CJ38" i="1"/>
  <c r="CJ40" i="1" s="1"/>
  <c r="CF17" i="4" s="1"/>
  <c r="CI38" i="1"/>
  <c r="CI40" i="1" s="1"/>
  <c r="CE17" i="4" s="1"/>
  <c r="CH38" i="1"/>
  <c r="CF38" i="1"/>
  <c r="CE38" i="1"/>
  <c r="CE40" i="1" s="1"/>
  <c r="CA17" i="4" s="1"/>
  <c r="CD38" i="1"/>
  <c r="CD40" i="1" s="1"/>
  <c r="BZ17" i="4" s="1"/>
  <c r="BW38" i="1"/>
  <c r="P38" i="1"/>
  <c r="CG38" i="1" s="1"/>
  <c r="CG40" i="1" s="1"/>
  <c r="CC17" i="4" s="1"/>
  <c r="CW37" i="1"/>
  <c r="CS16" i="4" s="1"/>
  <c r="CV37" i="1"/>
  <c r="CR16" i="4" s="1"/>
  <c r="CR37" i="1"/>
  <c r="CN16" i="4" s="1"/>
  <c r="CO37" i="1"/>
  <c r="CK16" i="4" s="1"/>
  <c r="CK37" i="1"/>
  <c r="CG16" i="4" s="1"/>
  <c r="CJ37" i="1"/>
  <c r="CF16" i="4" s="1"/>
  <c r="CD37" i="1"/>
  <c r="BZ16" i="4" s="1"/>
  <c r="CC37" i="1"/>
  <c r="BY16" i="4" s="1"/>
  <c r="CB37" i="1"/>
  <c r="BX16" i="4" s="1"/>
  <c r="CA37" i="1"/>
  <c r="BW16" i="4" s="1"/>
  <c r="BZ37" i="1"/>
  <c r="BV16" i="4" s="1"/>
  <c r="BY37" i="1"/>
  <c r="BU16" i="4" s="1"/>
  <c r="P47" i="4" s="1"/>
  <c r="BX37" i="1"/>
  <c r="BT16" i="4" s="1"/>
  <c r="BV37" i="1"/>
  <c r="BR16" i="4" s="1"/>
  <c r="BU37" i="1"/>
  <c r="BQ16" i="4" s="1"/>
  <c r="BT37" i="1"/>
  <c r="BP16" i="4" s="1"/>
  <c r="BS37" i="1"/>
  <c r="BO16" i="4" s="1"/>
  <c r="BR37" i="1"/>
  <c r="BN16" i="4" s="1"/>
  <c r="BQ37" i="1"/>
  <c r="BM16" i="4" s="1"/>
  <c r="BP37" i="1"/>
  <c r="BL16" i="4" s="1"/>
  <c r="BO37" i="1"/>
  <c r="BK16" i="4" s="1"/>
  <c r="BN37" i="1"/>
  <c r="BJ16" i="4" s="1"/>
  <c r="BM37" i="1"/>
  <c r="BI16" i="4" s="1"/>
  <c r="BL37" i="1"/>
  <c r="BH16" i="4" s="1"/>
  <c r="BK37" i="1"/>
  <c r="BG16" i="4" s="1"/>
  <c r="BJ37" i="1"/>
  <c r="BF16" i="4" s="1"/>
  <c r="BI37" i="1"/>
  <c r="BE16" i="4" s="1"/>
  <c r="BH37" i="1"/>
  <c r="BD16" i="4" s="1"/>
  <c r="BG37" i="1"/>
  <c r="BC16" i="4" s="1"/>
  <c r="F32" i="4" s="1"/>
  <c r="BF37" i="1"/>
  <c r="BB16" i="4" s="1"/>
  <c r="BE37" i="1"/>
  <c r="BA16" i="4" s="1"/>
  <c r="BD37" i="1"/>
  <c r="AZ16" i="4" s="1"/>
  <c r="BC37" i="1"/>
  <c r="AY16" i="4" s="1"/>
  <c r="BB37" i="1"/>
  <c r="AX16" i="4" s="1"/>
  <c r="BA37" i="1"/>
  <c r="AW16" i="4" s="1"/>
  <c r="AZ37" i="1"/>
  <c r="AV16" i="4" s="1"/>
  <c r="AY37" i="1"/>
  <c r="AU16" i="4" s="1"/>
  <c r="AX37" i="1"/>
  <c r="AT16" i="4" s="1"/>
  <c r="AW37" i="1"/>
  <c r="AS16" i="4" s="1"/>
  <c r="AV37" i="1"/>
  <c r="AR16" i="4" s="1"/>
  <c r="AU37" i="1"/>
  <c r="AQ16" i="4" s="1"/>
  <c r="AT37" i="1"/>
  <c r="AP16" i="4" s="1"/>
  <c r="AS37" i="1"/>
  <c r="AO16" i="4" s="1"/>
  <c r="AR37" i="1"/>
  <c r="AN16" i="4" s="1"/>
  <c r="AQ37" i="1"/>
  <c r="AM16" i="4" s="1"/>
  <c r="AP37" i="1"/>
  <c r="AL16" i="4" s="1"/>
  <c r="AO37" i="1"/>
  <c r="AK16" i="4" s="1"/>
  <c r="AN37" i="1"/>
  <c r="AJ16" i="4" s="1"/>
  <c r="AM37" i="1"/>
  <c r="AI16" i="4" s="1"/>
  <c r="AL37" i="1"/>
  <c r="AH16" i="4" s="1"/>
  <c r="AK37" i="1"/>
  <c r="AG16" i="4" s="1"/>
  <c r="AJ37" i="1"/>
  <c r="AF16" i="4" s="1"/>
  <c r="AI37" i="1"/>
  <c r="AE16" i="4" s="1"/>
  <c r="AH37" i="1"/>
  <c r="AD16" i="4" s="1"/>
  <c r="AG37" i="1"/>
  <c r="AC16" i="4" s="1"/>
  <c r="AF37" i="1"/>
  <c r="AB16" i="4" s="1"/>
  <c r="AE37" i="1"/>
  <c r="AA16" i="4" s="1"/>
  <c r="AD37" i="1"/>
  <c r="Z16" i="4" s="1"/>
  <c r="AC37" i="1"/>
  <c r="Y16" i="4" s="1"/>
  <c r="AB37" i="1"/>
  <c r="X16" i="4" s="1"/>
  <c r="AA37" i="1"/>
  <c r="W16" i="4" s="1"/>
  <c r="Z37" i="1"/>
  <c r="V16" i="4" s="1"/>
  <c r="Y37" i="1"/>
  <c r="U16" i="4" s="1"/>
  <c r="X37" i="1"/>
  <c r="T16" i="4" s="1"/>
  <c r="W37" i="1"/>
  <c r="S16" i="4" s="1"/>
  <c r="V37" i="1"/>
  <c r="R16" i="4" s="1"/>
  <c r="U37" i="1"/>
  <c r="Q16" i="4" s="1"/>
  <c r="T37" i="1"/>
  <c r="P16" i="4" s="1"/>
  <c r="S37" i="1"/>
  <c r="O16" i="4" s="1"/>
  <c r="R37" i="1"/>
  <c r="N16" i="4" s="1"/>
  <c r="Q37" i="1"/>
  <c r="M16" i="4" s="1"/>
  <c r="O37" i="1"/>
  <c r="K16" i="4" s="1"/>
  <c r="N37" i="1"/>
  <c r="J16" i="4" s="1"/>
  <c r="M37" i="1"/>
  <c r="I16" i="4" s="1"/>
  <c r="L37" i="1"/>
  <c r="H16" i="4" s="1"/>
  <c r="K37" i="1"/>
  <c r="G16" i="4" s="1"/>
  <c r="J37" i="1"/>
  <c r="F16" i="4" s="1"/>
  <c r="I37" i="1"/>
  <c r="E16" i="4" s="1"/>
  <c r="H37" i="1"/>
  <c r="D16" i="4" s="1"/>
  <c r="N47" i="4" s="1"/>
  <c r="CW36" i="1"/>
  <c r="CV36" i="1"/>
  <c r="CU36" i="1"/>
  <c r="CU37" i="1" s="1"/>
  <c r="CQ16" i="4" s="1"/>
  <c r="CT36" i="1"/>
  <c r="CT37" i="1" s="1"/>
  <c r="CP16" i="4" s="1"/>
  <c r="CR36" i="1"/>
  <c r="CQ36" i="1"/>
  <c r="CQ37" i="1" s="1"/>
  <c r="CM16" i="4" s="1"/>
  <c r="CP36" i="1"/>
  <c r="CP37" i="1" s="1"/>
  <c r="CL16" i="4" s="1"/>
  <c r="CO36" i="1"/>
  <c r="CN36" i="1"/>
  <c r="CN37" i="1" s="1"/>
  <c r="CJ16" i="4" s="1"/>
  <c r="CM36" i="1"/>
  <c r="CM37" i="1" s="1"/>
  <c r="CI16" i="4" s="1"/>
  <c r="CL36" i="1"/>
  <c r="CS36" i="1" s="1"/>
  <c r="CS37" i="1" s="1"/>
  <c r="CO16" i="4" s="1"/>
  <c r="CK36" i="1"/>
  <c r="CJ36" i="1"/>
  <c r="CI36" i="1"/>
  <c r="CI37" i="1" s="1"/>
  <c r="CE16" i="4" s="1"/>
  <c r="CH36" i="1"/>
  <c r="CH37" i="1" s="1"/>
  <c r="CD16" i="4" s="1"/>
  <c r="CF36" i="1"/>
  <c r="CF37" i="1" s="1"/>
  <c r="CB16" i="4" s="1"/>
  <c r="CE36" i="1"/>
  <c r="CE37" i="1" s="1"/>
  <c r="CA16" i="4" s="1"/>
  <c r="CD36" i="1"/>
  <c r="BW36" i="1"/>
  <c r="BW37" i="1" s="1"/>
  <c r="BS16" i="4" s="1"/>
  <c r="P36" i="1"/>
  <c r="CG36" i="1" s="1"/>
  <c r="CG37" i="1" s="1"/>
  <c r="CC16" i="4" s="1"/>
  <c r="CP35" i="1"/>
  <c r="CL15" i="4" s="1"/>
  <c r="CH35" i="1"/>
  <c r="CD15" i="4" s="1"/>
  <c r="CD35" i="1"/>
  <c r="BZ15" i="4" s="1"/>
  <c r="CC35" i="1"/>
  <c r="BY15" i="4" s="1"/>
  <c r="CB35" i="1"/>
  <c r="BX15" i="4" s="1"/>
  <c r="CA35" i="1"/>
  <c r="BW15" i="4" s="1"/>
  <c r="BZ35" i="1"/>
  <c r="BV15" i="4" s="1"/>
  <c r="BY35" i="1"/>
  <c r="BU15" i="4" s="1"/>
  <c r="P46" i="4" s="1"/>
  <c r="BX35" i="1"/>
  <c r="BT15" i="4" s="1"/>
  <c r="BV35" i="1"/>
  <c r="BR15" i="4" s="1"/>
  <c r="BU35" i="1"/>
  <c r="BQ15" i="4" s="1"/>
  <c r="BT35" i="1"/>
  <c r="BP15" i="4" s="1"/>
  <c r="BS35" i="1"/>
  <c r="BO15" i="4" s="1"/>
  <c r="BR35" i="1"/>
  <c r="BN15" i="4" s="1"/>
  <c r="BQ35" i="1"/>
  <c r="BM15" i="4" s="1"/>
  <c r="BP35" i="1"/>
  <c r="BL15" i="4" s="1"/>
  <c r="BO35" i="1"/>
  <c r="BK15" i="4" s="1"/>
  <c r="BN35" i="1"/>
  <c r="BJ15" i="4" s="1"/>
  <c r="BM35" i="1"/>
  <c r="BI15" i="4" s="1"/>
  <c r="BL35" i="1"/>
  <c r="BH15" i="4" s="1"/>
  <c r="BK35" i="1"/>
  <c r="BG15" i="4" s="1"/>
  <c r="BJ35" i="1"/>
  <c r="BF15" i="4" s="1"/>
  <c r="BI35" i="1"/>
  <c r="BE15" i="4" s="1"/>
  <c r="BH35" i="1"/>
  <c r="BD15" i="4" s="1"/>
  <c r="BG35" i="1"/>
  <c r="BC15" i="4" s="1"/>
  <c r="F31" i="4" s="1"/>
  <c r="BF35" i="1"/>
  <c r="BB15" i="4" s="1"/>
  <c r="BE35" i="1"/>
  <c r="BA15" i="4" s="1"/>
  <c r="BD35" i="1"/>
  <c r="AZ15" i="4" s="1"/>
  <c r="BC35" i="1"/>
  <c r="AY15" i="4" s="1"/>
  <c r="BB35" i="1"/>
  <c r="AX15" i="4" s="1"/>
  <c r="BA35" i="1"/>
  <c r="AW15" i="4" s="1"/>
  <c r="AZ35" i="1"/>
  <c r="AV15" i="4" s="1"/>
  <c r="AY35" i="1"/>
  <c r="AU15" i="4" s="1"/>
  <c r="AX35" i="1"/>
  <c r="AT15" i="4" s="1"/>
  <c r="AW35" i="1"/>
  <c r="AS15" i="4" s="1"/>
  <c r="AV35" i="1"/>
  <c r="AR15" i="4" s="1"/>
  <c r="AU35" i="1"/>
  <c r="AQ15" i="4" s="1"/>
  <c r="AT35" i="1"/>
  <c r="AP15" i="4" s="1"/>
  <c r="AS35" i="1"/>
  <c r="AO15" i="4" s="1"/>
  <c r="AR35" i="1"/>
  <c r="AN15" i="4" s="1"/>
  <c r="AQ35" i="1"/>
  <c r="AM15" i="4" s="1"/>
  <c r="AP35" i="1"/>
  <c r="AL15" i="4" s="1"/>
  <c r="AO35" i="1"/>
  <c r="AK15" i="4" s="1"/>
  <c r="AN35" i="1"/>
  <c r="AJ15" i="4" s="1"/>
  <c r="AM35" i="1"/>
  <c r="AI15" i="4" s="1"/>
  <c r="AL35" i="1"/>
  <c r="AH15" i="4" s="1"/>
  <c r="AK35" i="1"/>
  <c r="AG15" i="4" s="1"/>
  <c r="AJ35" i="1"/>
  <c r="AF15" i="4" s="1"/>
  <c r="AI35" i="1"/>
  <c r="AE15" i="4" s="1"/>
  <c r="AH35" i="1"/>
  <c r="AD15" i="4" s="1"/>
  <c r="AG35" i="1"/>
  <c r="AC15" i="4" s="1"/>
  <c r="AF35" i="1"/>
  <c r="AB15" i="4" s="1"/>
  <c r="AE35" i="1"/>
  <c r="AA15" i="4" s="1"/>
  <c r="AD35" i="1"/>
  <c r="Z15" i="4" s="1"/>
  <c r="AC35" i="1"/>
  <c r="Y15" i="4" s="1"/>
  <c r="AB35" i="1"/>
  <c r="X15" i="4" s="1"/>
  <c r="AA35" i="1"/>
  <c r="W15" i="4" s="1"/>
  <c r="Z35" i="1"/>
  <c r="V15" i="4" s="1"/>
  <c r="Y35" i="1"/>
  <c r="U15" i="4" s="1"/>
  <c r="X35" i="1"/>
  <c r="T15" i="4" s="1"/>
  <c r="W35" i="1"/>
  <c r="S15" i="4" s="1"/>
  <c r="V35" i="1"/>
  <c r="R15" i="4" s="1"/>
  <c r="U35" i="1"/>
  <c r="Q15" i="4" s="1"/>
  <c r="T35" i="1"/>
  <c r="P15" i="4" s="1"/>
  <c r="S35" i="1"/>
  <c r="O15" i="4" s="1"/>
  <c r="R35" i="1"/>
  <c r="N15" i="4" s="1"/>
  <c r="Q35" i="1"/>
  <c r="M15" i="4" s="1"/>
  <c r="O35" i="1"/>
  <c r="K15" i="4" s="1"/>
  <c r="N35" i="1"/>
  <c r="J15" i="4" s="1"/>
  <c r="M35" i="1"/>
  <c r="I15" i="4" s="1"/>
  <c r="L35" i="1"/>
  <c r="H15" i="4" s="1"/>
  <c r="K35" i="1"/>
  <c r="G15" i="4" s="1"/>
  <c r="J35" i="1"/>
  <c r="F15" i="4" s="1"/>
  <c r="I35" i="1"/>
  <c r="E15" i="4" s="1"/>
  <c r="H35" i="1"/>
  <c r="D15" i="4" s="1"/>
  <c r="N46" i="4" s="1"/>
  <c r="CW34" i="1"/>
  <c r="CV34" i="1"/>
  <c r="CU34" i="1"/>
  <c r="CT34" i="1"/>
  <c r="CR34" i="1"/>
  <c r="CQ34" i="1"/>
  <c r="CP34" i="1"/>
  <c r="CO34" i="1"/>
  <c r="CN34" i="1"/>
  <c r="CM34" i="1"/>
  <c r="CL34" i="1"/>
  <c r="CK34" i="1"/>
  <c r="CJ34" i="1"/>
  <c r="CI34" i="1"/>
  <c r="CH34" i="1"/>
  <c r="CF34" i="1"/>
  <c r="CE34" i="1"/>
  <c r="CD34" i="1"/>
  <c r="BW34" i="1"/>
  <c r="P34" i="1"/>
  <c r="CG34" i="1" s="1"/>
  <c r="CW33" i="1"/>
  <c r="CV33" i="1"/>
  <c r="CU33" i="1"/>
  <c r="CT33" i="1"/>
  <c r="CR33" i="1"/>
  <c r="CQ33" i="1"/>
  <c r="CP33" i="1"/>
  <c r="CO33" i="1"/>
  <c r="CN33" i="1"/>
  <c r="CM33" i="1"/>
  <c r="CL33" i="1"/>
  <c r="CK33" i="1"/>
  <c r="CJ33" i="1"/>
  <c r="CI33" i="1"/>
  <c r="CH33" i="1"/>
  <c r="CF33" i="1"/>
  <c r="CE33" i="1"/>
  <c r="CD33" i="1"/>
  <c r="BW33" i="1"/>
  <c r="P33" i="1"/>
  <c r="CG33" i="1" s="1"/>
  <c r="CW32" i="1"/>
  <c r="CV32" i="1"/>
  <c r="CU32" i="1"/>
  <c r="CT32" i="1"/>
  <c r="CR32" i="1"/>
  <c r="CQ32" i="1"/>
  <c r="CP32" i="1"/>
  <c r="CO32" i="1"/>
  <c r="CN32" i="1"/>
  <c r="CM32" i="1"/>
  <c r="CL32" i="1"/>
  <c r="CK32" i="1"/>
  <c r="CJ32" i="1"/>
  <c r="CI32" i="1"/>
  <c r="CH32" i="1"/>
  <c r="CF32" i="1"/>
  <c r="CE32" i="1"/>
  <c r="CD32" i="1"/>
  <c r="BW32" i="1"/>
  <c r="P32" i="1"/>
  <c r="CG32" i="1" s="1"/>
  <c r="CW31" i="1"/>
  <c r="CW35" i="1" s="1"/>
  <c r="CS15" i="4" s="1"/>
  <c r="CV31" i="1"/>
  <c r="CV35" i="1" s="1"/>
  <c r="CR15" i="4" s="1"/>
  <c r="CU31" i="1"/>
  <c r="CU35" i="1" s="1"/>
  <c r="CQ15" i="4" s="1"/>
  <c r="CT31" i="1"/>
  <c r="CT35" i="1" s="1"/>
  <c r="CP15" i="4" s="1"/>
  <c r="CR31" i="1"/>
  <c r="CR35" i="1" s="1"/>
  <c r="CN15" i="4" s="1"/>
  <c r="CQ31" i="1"/>
  <c r="CQ35" i="1" s="1"/>
  <c r="CM15" i="4" s="1"/>
  <c r="CP31" i="1"/>
  <c r="CO31" i="1"/>
  <c r="CO35" i="1" s="1"/>
  <c r="CK15" i="4" s="1"/>
  <c r="CN31" i="1"/>
  <c r="CN35" i="1" s="1"/>
  <c r="CJ15" i="4" s="1"/>
  <c r="CM31" i="1"/>
  <c r="CM35" i="1" s="1"/>
  <c r="CI15" i="4" s="1"/>
  <c r="CL31" i="1"/>
  <c r="CK31" i="1"/>
  <c r="CK35" i="1" s="1"/>
  <c r="CG15" i="4" s="1"/>
  <c r="CJ31" i="1"/>
  <c r="CJ35" i="1" s="1"/>
  <c r="CF15" i="4" s="1"/>
  <c r="CI31" i="1"/>
  <c r="CI35" i="1" s="1"/>
  <c r="CE15" i="4" s="1"/>
  <c r="CH31" i="1"/>
  <c r="CF31" i="1"/>
  <c r="CF35" i="1" s="1"/>
  <c r="CB15" i="4" s="1"/>
  <c r="CE31" i="1"/>
  <c r="CE35" i="1" s="1"/>
  <c r="CA15" i="4" s="1"/>
  <c r="CD31" i="1"/>
  <c r="BW31" i="1"/>
  <c r="BW35" i="1" s="1"/>
  <c r="BS15" i="4" s="1"/>
  <c r="P31" i="1"/>
  <c r="CG31" i="1" s="1"/>
  <c r="CG35" i="1" s="1"/>
  <c r="CC15" i="4" s="1"/>
  <c r="CV30" i="1"/>
  <c r="CR14" i="4" s="1"/>
  <c r="CU30" i="1"/>
  <c r="CQ14" i="4" s="1"/>
  <c r="CR30" i="1"/>
  <c r="CN14" i="4" s="1"/>
  <c r="CQ30" i="1"/>
  <c r="CM14" i="4" s="1"/>
  <c r="CN30" i="1"/>
  <c r="CJ14" i="4" s="1"/>
  <c r="CM30" i="1"/>
  <c r="CI14" i="4" s="1"/>
  <c r="CL30" i="1"/>
  <c r="CH14" i="4" s="1"/>
  <c r="CI30" i="1"/>
  <c r="CE14" i="4" s="1"/>
  <c r="CF30" i="1"/>
  <c r="CB14" i="4" s="1"/>
  <c r="CE30" i="1"/>
  <c r="CA14" i="4" s="1"/>
  <c r="CC30" i="1"/>
  <c r="BY14" i="4" s="1"/>
  <c r="CB30" i="1"/>
  <c r="BX14" i="4" s="1"/>
  <c r="CA30" i="1"/>
  <c r="BW14" i="4" s="1"/>
  <c r="BZ30" i="1"/>
  <c r="BV14" i="4" s="1"/>
  <c r="BY30" i="1"/>
  <c r="BU14" i="4" s="1"/>
  <c r="P45" i="4" s="1"/>
  <c r="BX30" i="1"/>
  <c r="BT14" i="4" s="1"/>
  <c r="BV30" i="1"/>
  <c r="BR14" i="4" s="1"/>
  <c r="BU30" i="1"/>
  <c r="BQ14" i="4" s="1"/>
  <c r="BT30" i="1"/>
  <c r="BP14" i="4" s="1"/>
  <c r="BS30" i="1"/>
  <c r="BO14" i="4" s="1"/>
  <c r="BR30" i="1"/>
  <c r="BN14" i="4" s="1"/>
  <c r="BQ30" i="1"/>
  <c r="BM14" i="4" s="1"/>
  <c r="BP30" i="1"/>
  <c r="BL14" i="4" s="1"/>
  <c r="BO30" i="1"/>
  <c r="BK14" i="4" s="1"/>
  <c r="BN30" i="1"/>
  <c r="BJ14" i="4" s="1"/>
  <c r="BM30" i="1"/>
  <c r="BI14" i="4" s="1"/>
  <c r="BL30" i="1"/>
  <c r="BH14" i="4" s="1"/>
  <c r="BK30" i="1"/>
  <c r="BG14" i="4" s="1"/>
  <c r="BJ30" i="1"/>
  <c r="BF14" i="4" s="1"/>
  <c r="BI30" i="1"/>
  <c r="BE14" i="4" s="1"/>
  <c r="BH30" i="1"/>
  <c r="BD14" i="4" s="1"/>
  <c r="BG30" i="1"/>
  <c r="BC14" i="4" s="1"/>
  <c r="F30" i="4" s="1"/>
  <c r="BF30" i="1"/>
  <c r="BB14" i="4" s="1"/>
  <c r="BE30" i="1"/>
  <c r="BA14" i="4" s="1"/>
  <c r="BD30" i="1"/>
  <c r="AZ14" i="4" s="1"/>
  <c r="BC30" i="1"/>
  <c r="AY14" i="4" s="1"/>
  <c r="BB30" i="1"/>
  <c r="AX14" i="4" s="1"/>
  <c r="BA30" i="1"/>
  <c r="AW14" i="4" s="1"/>
  <c r="AZ30" i="1"/>
  <c r="AV14" i="4" s="1"/>
  <c r="AY30" i="1"/>
  <c r="AU14" i="4" s="1"/>
  <c r="AX30" i="1"/>
  <c r="AT14" i="4" s="1"/>
  <c r="AW30" i="1"/>
  <c r="AS14" i="4" s="1"/>
  <c r="AV30" i="1"/>
  <c r="AR14" i="4" s="1"/>
  <c r="AU30" i="1"/>
  <c r="AQ14" i="4" s="1"/>
  <c r="AT30" i="1"/>
  <c r="AP14" i="4" s="1"/>
  <c r="AS30" i="1"/>
  <c r="AO14" i="4" s="1"/>
  <c r="AR30" i="1"/>
  <c r="AN14" i="4" s="1"/>
  <c r="AQ30" i="1"/>
  <c r="AM14" i="4" s="1"/>
  <c r="AP30" i="1"/>
  <c r="AL14" i="4" s="1"/>
  <c r="AO30" i="1"/>
  <c r="AK14" i="4" s="1"/>
  <c r="AN30" i="1"/>
  <c r="AJ14" i="4" s="1"/>
  <c r="AM30" i="1"/>
  <c r="AI14" i="4" s="1"/>
  <c r="AL30" i="1"/>
  <c r="AH14" i="4" s="1"/>
  <c r="AK30" i="1"/>
  <c r="AG14" i="4" s="1"/>
  <c r="AJ30" i="1"/>
  <c r="AF14" i="4" s="1"/>
  <c r="AI30" i="1"/>
  <c r="AE14" i="4" s="1"/>
  <c r="AH30" i="1"/>
  <c r="AD14" i="4" s="1"/>
  <c r="AG30" i="1"/>
  <c r="AC14" i="4" s="1"/>
  <c r="AF30" i="1"/>
  <c r="AB14" i="4" s="1"/>
  <c r="AE30" i="1"/>
  <c r="AA14" i="4" s="1"/>
  <c r="AD30" i="1"/>
  <c r="Z14" i="4" s="1"/>
  <c r="AC30" i="1"/>
  <c r="Y14" i="4" s="1"/>
  <c r="AB30" i="1"/>
  <c r="X14" i="4" s="1"/>
  <c r="AA30" i="1"/>
  <c r="W14" i="4" s="1"/>
  <c r="Z30" i="1"/>
  <c r="V14" i="4" s="1"/>
  <c r="Y30" i="1"/>
  <c r="U14" i="4" s="1"/>
  <c r="X30" i="1"/>
  <c r="T14" i="4" s="1"/>
  <c r="W30" i="1"/>
  <c r="S14" i="4" s="1"/>
  <c r="V30" i="1"/>
  <c r="R14" i="4" s="1"/>
  <c r="U30" i="1"/>
  <c r="Q14" i="4" s="1"/>
  <c r="T30" i="1"/>
  <c r="P14" i="4" s="1"/>
  <c r="S30" i="1"/>
  <c r="O14" i="4" s="1"/>
  <c r="R30" i="1"/>
  <c r="N14" i="4" s="1"/>
  <c r="Q30" i="1"/>
  <c r="M14" i="4" s="1"/>
  <c r="P30" i="1"/>
  <c r="L14" i="4" s="1"/>
  <c r="O30" i="1"/>
  <c r="K14" i="4" s="1"/>
  <c r="N30" i="1"/>
  <c r="J14" i="4" s="1"/>
  <c r="M30" i="1"/>
  <c r="I14" i="4" s="1"/>
  <c r="L30" i="1"/>
  <c r="H14" i="4" s="1"/>
  <c r="K30" i="1"/>
  <c r="G14" i="4" s="1"/>
  <c r="J30" i="1"/>
  <c r="F14" i="4" s="1"/>
  <c r="I30" i="1"/>
  <c r="E14" i="4" s="1"/>
  <c r="H30" i="1"/>
  <c r="D14" i="4" s="1"/>
  <c r="N45" i="4" s="1"/>
  <c r="CW29" i="1"/>
  <c r="CW30" i="1" s="1"/>
  <c r="CS14" i="4" s="1"/>
  <c r="CV29" i="1"/>
  <c r="CU29" i="1"/>
  <c r="CT29" i="1"/>
  <c r="CT30" i="1" s="1"/>
  <c r="CP14" i="4" s="1"/>
  <c r="CR29" i="1"/>
  <c r="CQ29" i="1"/>
  <c r="CP29" i="1"/>
  <c r="CP30" i="1" s="1"/>
  <c r="CL14" i="4" s="1"/>
  <c r="CO29" i="1"/>
  <c r="CO30" i="1" s="1"/>
  <c r="CK14" i="4" s="1"/>
  <c r="CN29" i="1"/>
  <c r="CM29" i="1"/>
  <c r="CL29" i="1"/>
  <c r="CK29" i="1"/>
  <c r="CK30" i="1" s="1"/>
  <c r="CG14" i="4" s="1"/>
  <c r="CJ29" i="1"/>
  <c r="CJ30" i="1" s="1"/>
  <c r="CF14" i="4" s="1"/>
  <c r="CI29" i="1"/>
  <c r="CH29" i="1"/>
  <c r="CH30" i="1" s="1"/>
  <c r="CD14" i="4" s="1"/>
  <c r="CG29" i="1"/>
  <c r="CG30" i="1" s="1"/>
  <c r="CC14" i="4" s="1"/>
  <c r="CF29" i="1"/>
  <c r="CE29" i="1"/>
  <c r="CD29" i="1"/>
  <c r="CD30" i="1" s="1"/>
  <c r="BZ14" i="4" s="1"/>
  <c r="BW29" i="1"/>
  <c r="BW30" i="1" s="1"/>
  <c r="BS14" i="4" s="1"/>
  <c r="P29" i="1"/>
  <c r="CC28" i="1"/>
  <c r="BY13" i="4" s="1"/>
  <c r="CB28" i="1"/>
  <c r="BX13" i="4" s="1"/>
  <c r="CA28" i="1"/>
  <c r="BW13" i="4" s="1"/>
  <c r="BZ28" i="1"/>
  <c r="BV13" i="4" s="1"/>
  <c r="BY28" i="1"/>
  <c r="BU13" i="4" s="1"/>
  <c r="P44" i="4" s="1"/>
  <c r="BX28" i="1"/>
  <c r="BT13" i="4" s="1"/>
  <c r="BV28" i="1"/>
  <c r="BR13" i="4" s="1"/>
  <c r="BU28" i="1"/>
  <c r="BQ13" i="4" s="1"/>
  <c r="BT28" i="1"/>
  <c r="BP13" i="4" s="1"/>
  <c r="BS28" i="1"/>
  <c r="BO13" i="4" s="1"/>
  <c r="BR28" i="1"/>
  <c r="BN13" i="4" s="1"/>
  <c r="BQ28" i="1"/>
  <c r="BM13" i="4" s="1"/>
  <c r="BP28" i="1"/>
  <c r="BL13" i="4" s="1"/>
  <c r="BO28" i="1"/>
  <c r="BK13" i="4" s="1"/>
  <c r="BN28" i="1"/>
  <c r="BJ13" i="4" s="1"/>
  <c r="BM28" i="1"/>
  <c r="BI13" i="4" s="1"/>
  <c r="BL28" i="1"/>
  <c r="BH13" i="4" s="1"/>
  <c r="BK28" i="1"/>
  <c r="BG13" i="4" s="1"/>
  <c r="BJ28" i="1"/>
  <c r="BF13" i="4" s="1"/>
  <c r="BI28" i="1"/>
  <c r="BE13" i="4" s="1"/>
  <c r="BH28" i="1"/>
  <c r="BD13" i="4" s="1"/>
  <c r="BG28" i="1"/>
  <c r="BC13" i="4" s="1"/>
  <c r="F29" i="4" s="1"/>
  <c r="BF28" i="1"/>
  <c r="BB13" i="4" s="1"/>
  <c r="BE28" i="1"/>
  <c r="BA13" i="4" s="1"/>
  <c r="BD28" i="1"/>
  <c r="AZ13" i="4" s="1"/>
  <c r="BC28" i="1"/>
  <c r="AY13" i="4" s="1"/>
  <c r="BB28" i="1"/>
  <c r="AX13" i="4" s="1"/>
  <c r="BA28" i="1"/>
  <c r="AW13" i="4" s="1"/>
  <c r="AZ28" i="1"/>
  <c r="AV13" i="4" s="1"/>
  <c r="AY28" i="1"/>
  <c r="AU13" i="4" s="1"/>
  <c r="AX28" i="1"/>
  <c r="AT13" i="4" s="1"/>
  <c r="AW28" i="1"/>
  <c r="AS13" i="4" s="1"/>
  <c r="AV28" i="1"/>
  <c r="AR13" i="4" s="1"/>
  <c r="AU28" i="1"/>
  <c r="AQ13" i="4" s="1"/>
  <c r="AT28" i="1"/>
  <c r="AP13" i="4" s="1"/>
  <c r="AS28" i="1"/>
  <c r="AO13" i="4" s="1"/>
  <c r="AR28" i="1"/>
  <c r="AN13" i="4" s="1"/>
  <c r="AQ28" i="1"/>
  <c r="AM13" i="4" s="1"/>
  <c r="AP28" i="1"/>
  <c r="AL13" i="4" s="1"/>
  <c r="AO28" i="1"/>
  <c r="AK13" i="4" s="1"/>
  <c r="AN28" i="1"/>
  <c r="AJ13" i="4" s="1"/>
  <c r="AM28" i="1"/>
  <c r="AI13" i="4" s="1"/>
  <c r="AL28" i="1"/>
  <c r="AH13" i="4" s="1"/>
  <c r="AK28" i="1"/>
  <c r="AG13" i="4" s="1"/>
  <c r="AJ28" i="1"/>
  <c r="AF13" i="4" s="1"/>
  <c r="AI28" i="1"/>
  <c r="AE13" i="4" s="1"/>
  <c r="AH28" i="1"/>
  <c r="AD13" i="4" s="1"/>
  <c r="AG28" i="1"/>
  <c r="AC13" i="4" s="1"/>
  <c r="AF28" i="1"/>
  <c r="AB13" i="4" s="1"/>
  <c r="AE28" i="1"/>
  <c r="AA13" i="4" s="1"/>
  <c r="AD28" i="1"/>
  <c r="Z13" i="4" s="1"/>
  <c r="AC28" i="1"/>
  <c r="Y13" i="4" s="1"/>
  <c r="AB28" i="1"/>
  <c r="X13" i="4" s="1"/>
  <c r="AA28" i="1"/>
  <c r="W13" i="4" s="1"/>
  <c r="Z28" i="1"/>
  <c r="V13" i="4" s="1"/>
  <c r="Y28" i="1"/>
  <c r="U13" i="4" s="1"/>
  <c r="X28" i="1"/>
  <c r="T13" i="4" s="1"/>
  <c r="W28" i="1"/>
  <c r="S13" i="4" s="1"/>
  <c r="V28" i="1"/>
  <c r="R13" i="4" s="1"/>
  <c r="U28" i="1"/>
  <c r="Q13" i="4" s="1"/>
  <c r="T28" i="1"/>
  <c r="P13" i="4" s="1"/>
  <c r="S28" i="1"/>
  <c r="O13" i="4" s="1"/>
  <c r="R28" i="1"/>
  <c r="N13" i="4" s="1"/>
  <c r="Q28" i="1"/>
  <c r="M13" i="4" s="1"/>
  <c r="O28" i="1"/>
  <c r="K13" i="4" s="1"/>
  <c r="N28" i="1"/>
  <c r="J13" i="4" s="1"/>
  <c r="M28" i="1"/>
  <c r="I13" i="4" s="1"/>
  <c r="L28" i="1"/>
  <c r="H13" i="4" s="1"/>
  <c r="K28" i="1"/>
  <c r="G13" i="4" s="1"/>
  <c r="J28" i="1"/>
  <c r="F13" i="4" s="1"/>
  <c r="I28" i="1"/>
  <c r="E13" i="4" s="1"/>
  <c r="H28" i="1"/>
  <c r="D13" i="4" s="1"/>
  <c r="N44" i="4" s="1"/>
  <c r="CW27" i="1"/>
  <c r="CV27" i="1"/>
  <c r="CU27" i="1"/>
  <c r="CT27" i="1"/>
  <c r="CR27" i="1"/>
  <c r="CQ27" i="1"/>
  <c r="CP27" i="1"/>
  <c r="CO27" i="1"/>
  <c r="CN27" i="1"/>
  <c r="CS27" i="1" s="1"/>
  <c r="CM27" i="1"/>
  <c r="CL27" i="1"/>
  <c r="CK27" i="1"/>
  <c r="CJ27" i="1"/>
  <c r="CI27" i="1"/>
  <c r="CH27" i="1"/>
  <c r="CF27" i="1"/>
  <c r="CE27" i="1"/>
  <c r="CD27" i="1"/>
  <c r="BW27" i="1"/>
  <c r="BW28" i="1" s="1"/>
  <c r="BS13" i="4" s="1"/>
  <c r="P27" i="1"/>
  <c r="CG27" i="1" s="1"/>
  <c r="CW26" i="1"/>
  <c r="CV26" i="1"/>
  <c r="CU26" i="1"/>
  <c r="CU28" i="1" s="1"/>
  <c r="CQ13" i="4" s="1"/>
  <c r="CT26" i="1"/>
  <c r="CR26" i="1"/>
  <c r="CQ26" i="1"/>
  <c r="CP26" i="1"/>
  <c r="CO26" i="1"/>
  <c r="CN26" i="1"/>
  <c r="CM26" i="1"/>
  <c r="CL26" i="1"/>
  <c r="CS26" i="1" s="1"/>
  <c r="CK26" i="1"/>
  <c r="CJ26" i="1"/>
  <c r="CI26" i="1"/>
  <c r="CH26" i="1"/>
  <c r="CF26" i="1"/>
  <c r="CE26" i="1"/>
  <c r="CD26" i="1"/>
  <c r="BW26" i="1"/>
  <c r="P26" i="1"/>
  <c r="CG26" i="1" s="1"/>
  <c r="CW25" i="1"/>
  <c r="CV25" i="1"/>
  <c r="CU25" i="1"/>
  <c r="CT25" i="1"/>
  <c r="CT28" i="1" s="1"/>
  <c r="CP13" i="4" s="1"/>
  <c r="CR25" i="1"/>
  <c r="CQ25" i="1"/>
  <c r="CP25" i="1"/>
  <c r="CP28" i="1" s="1"/>
  <c r="CL13" i="4" s="1"/>
  <c r="CO25" i="1"/>
  <c r="CN25" i="1"/>
  <c r="CM25" i="1"/>
  <c r="CL25" i="1"/>
  <c r="CL28" i="1" s="1"/>
  <c r="CH13" i="4" s="1"/>
  <c r="CK25" i="1"/>
  <c r="CJ25" i="1"/>
  <c r="CI25" i="1"/>
  <c r="CH25" i="1"/>
  <c r="CF25" i="1"/>
  <c r="CE25" i="1"/>
  <c r="CD25" i="1"/>
  <c r="BW25" i="1"/>
  <c r="P25" i="1"/>
  <c r="CG25" i="1" s="1"/>
  <c r="CW24" i="1"/>
  <c r="CW28" i="1" s="1"/>
  <c r="CS13" i="4" s="1"/>
  <c r="CV24" i="1"/>
  <c r="CV28" i="1" s="1"/>
  <c r="CR13" i="4" s="1"/>
  <c r="CU24" i="1"/>
  <c r="CT24" i="1"/>
  <c r="CR24" i="1"/>
  <c r="CR28" i="1" s="1"/>
  <c r="CN13" i="4" s="1"/>
  <c r="CQ24" i="1"/>
  <c r="CQ28" i="1" s="1"/>
  <c r="CM13" i="4" s="1"/>
  <c r="CP24" i="1"/>
  <c r="CO24" i="1"/>
  <c r="CN24" i="1"/>
  <c r="CM24" i="1"/>
  <c r="CM28" i="1" s="1"/>
  <c r="CI13" i="4" s="1"/>
  <c r="CL24" i="1"/>
  <c r="CK24" i="1"/>
  <c r="CJ24" i="1"/>
  <c r="CJ28" i="1" s="1"/>
  <c r="CF13" i="4" s="1"/>
  <c r="CI24" i="1"/>
  <c r="CI28" i="1" s="1"/>
  <c r="CE13" i="4" s="1"/>
  <c r="CH24" i="1"/>
  <c r="CH28" i="1" s="1"/>
  <c r="CD13" i="4" s="1"/>
  <c r="CF24" i="1"/>
  <c r="CF28" i="1" s="1"/>
  <c r="CB13" i="4" s="1"/>
  <c r="CE24" i="1"/>
  <c r="CE28" i="1" s="1"/>
  <c r="CA13" i="4" s="1"/>
  <c r="CD24" i="1"/>
  <c r="CD28" i="1" s="1"/>
  <c r="BZ13" i="4" s="1"/>
  <c r="BW24" i="1"/>
  <c r="P24" i="1"/>
  <c r="CG24" i="1" s="1"/>
  <c r="CV23" i="1"/>
  <c r="CR12" i="4" s="1"/>
  <c r="CP23" i="1"/>
  <c r="CL12" i="4" s="1"/>
  <c r="CF23" i="1"/>
  <c r="CB12" i="4" s="1"/>
  <c r="CC23" i="1"/>
  <c r="BY12" i="4" s="1"/>
  <c r="CB23" i="1"/>
  <c r="BX12" i="4" s="1"/>
  <c r="CA23" i="1"/>
  <c r="BW12" i="4" s="1"/>
  <c r="BZ23" i="1"/>
  <c r="BV12" i="4" s="1"/>
  <c r="BY23" i="1"/>
  <c r="BU12" i="4" s="1"/>
  <c r="P43" i="4" s="1"/>
  <c r="BX23" i="1"/>
  <c r="BT12" i="4" s="1"/>
  <c r="BV23" i="1"/>
  <c r="BR12" i="4" s="1"/>
  <c r="BU23" i="1"/>
  <c r="BQ12" i="4" s="1"/>
  <c r="BT23" i="1"/>
  <c r="BP12" i="4" s="1"/>
  <c r="BS23" i="1"/>
  <c r="BO12" i="4" s="1"/>
  <c r="BR23" i="1"/>
  <c r="BN12" i="4" s="1"/>
  <c r="BQ23" i="1"/>
  <c r="BM12" i="4" s="1"/>
  <c r="BP23" i="1"/>
  <c r="BL12" i="4" s="1"/>
  <c r="BO23" i="1"/>
  <c r="BK12" i="4" s="1"/>
  <c r="BN23" i="1"/>
  <c r="BJ12" i="4" s="1"/>
  <c r="BM23" i="1"/>
  <c r="BI12" i="4" s="1"/>
  <c r="BL23" i="1"/>
  <c r="BH12" i="4" s="1"/>
  <c r="BK23" i="1"/>
  <c r="BG12" i="4" s="1"/>
  <c r="BJ23" i="1"/>
  <c r="BF12" i="4" s="1"/>
  <c r="BI23" i="1"/>
  <c r="BE12" i="4" s="1"/>
  <c r="BH23" i="1"/>
  <c r="BD12" i="4" s="1"/>
  <c r="BG23" i="1"/>
  <c r="BC12" i="4" s="1"/>
  <c r="F28" i="4" s="1"/>
  <c r="BF23" i="1"/>
  <c r="BB12" i="4" s="1"/>
  <c r="BE23" i="1"/>
  <c r="BA12" i="4" s="1"/>
  <c r="BD23" i="1"/>
  <c r="AZ12" i="4" s="1"/>
  <c r="BC23" i="1"/>
  <c r="AY12" i="4" s="1"/>
  <c r="BB23" i="1"/>
  <c r="AX12" i="4" s="1"/>
  <c r="BA23" i="1"/>
  <c r="AW12" i="4" s="1"/>
  <c r="AZ23" i="1"/>
  <c r="AV12" i="4" s="1"/>
  <c r="AY23" i="1"/>
  <c r="AU12" i="4" s="1"/>
  <c r="AX23" i="1"/>
  <c r="AT12" i="4" s="1"/>
  <c r="AW23" i="1"/>
  <c r="AS12" i="4" s="1"/>
  <c r="AV23" i="1"/>
  <c r="AR12" i="4" s="1"/>
  <c r="AU23" i="1"/>
  <c r="AQ12" i="4" s="1"/>
  <c r="AT23" i="1"/>
  <c r="AP12" i="4" s="1"/>
  <c r="AS23" i="1"/>
  <c r="AO12" i="4" s="1"/>
  <c r="AR23" i="1"/>
  <c r="AN12" i="4" s="1"/>
  <c r="AQ23" i="1"/>
  <c r="AM12" i="4" s="1"/>
  <c r="AP23" i="1"/>
  <c r="AL12" i="4" s="1"/>
  <c r="AO23" i="1"/>
  <c r="AK12" i="4" s="1"/>
  <c r="AN23" i="1"/>
  <c r="AJ12" i="4" s="1"/>
  <c r="AM23" i="1"/>
  <c r="AI12" i="4" s="1"/>
  <c r="AL23" i="1"/>
  <c r="AH12" i="4" s="1"/>
  <c r="AK23" i="1"/>
  <c r="AG12" i="4" s="1"/>
  <c r="AJ23" i="1"/>
  <c r="AF12" i="4" s="1"/>
  <c r="AI23" i="1"/>
  <c r="AE12" i="4" s="1"/>
  <c r="AH23" i="1"/>
  <c r="AD12" i="4" s="1"/>
  <c r="AG23" i="1"/>
  <c r="AC12" i="4" s="1"/>
  <c r="AF23" i="1"/>
  <c r="AB12" i="4" s="1"/>
  <c r="AE23" i="1"/>
  <c r="AA12" i="4" s="1"/>
  <c r="AD23" i="1"/>
  <c r="Z12" i="4" s="1"/>
  <c r="AC23" i="1"/>
  <c r="Y12" i="4" s="1"/>
  <c r="AB23" i="1"/>
  <c r="X12" i="4" s="1"/>
  <c r="AA23" i="1"/>
  <c r="W12" i="4" s="1"/>
  <c r="Z23" i="1"/>
  <c r="V12" i="4" s="1"/>
  <c r="Y23" i="1"/>
  <c r="U12" i="4" s="1"/>
  <c r="X23" i="1"/>
  <c r="T12" i="4" s="1"/>
  <c r="W23" i="1"/>
  <c r="S12" i="4" s="1"/>
  <c r="V23" i="1"/>
  <c r="R12" i="4" s="1"/>
  <c r="U23" i="1"/>
  <c r="Q12" i="4" s="1"/>
  <c r="T23" i="1"/>
  <c r="P12" i="4" s="1"/>
  <c r="S23" i="1"/>
  <c r="O12" i="4" s="1"/>
  <c r="R23" i="1"/>
  <c r="N12" i="4" s="1"/>
  <c r="Q23" i="1"/>
  <c r="M12" i="4" s="1"/>
  <c r="O23" i="1"/>
  <c r="K12" i="4" s="1"/>
  <c r="N23" i="1"/>
  <c r="J12" i="4" s="1"/>
  <c r="M23" i="1"/>
  <c r="I12" i="4" s="1"/>
  <c r="L23" i="1"/>
  <c r="H12" i="4" s="1"/>
  <c r="K23" i="1"/>
  <c r="G12" i="4" s="1"/>
  <c r="J23" i="1"/>
  <c r="F12" i="4" s="1"/>
  <c r="I23" i="1"/>
  <c r="E12" i="4" s="1"/>
  <c r="H23" i="1"/>
  <c r="D12" i="4" s="1"/>
  <c r="N43" i="4" s="1"/>
  <c r="CW22" i="1"/>
  <c r="CV22" i="1"/>
  <c r="CU22" i="1"/>
  <c r="CT22" i="1"/>
  <c r="CR22" i="1"/>
  <c r="CQ22" i="1"/>
  <c r="CP22" i="1"/>
  <c r="CO22" i="1"/>
  <c r="CS22" i="1" s="1"/>
  <c r="CN22" i="1"/>
  <c r="CM22" i="1"/>
  <c r="CL22" i="1"/>
  <c r="CK22" i="1"/>
  <c r="CJ22" i="1"/>
  <c r="CI22" i="1"/>
  <c r="CH22" i="1"/>
  <c r="CG22" i="1"/>
  <c r="CF22" i="1"/>
  <c r="CE22" i="1"/>
  <c r="CD22" i="1"/>
  <c r="BW22" i="1"/>
  <c r="P22" i="1"/>
  <c r="CW21" i="1"/>
  <c r="CV21" i="1"/>
  <c r="CU21" i="1"/>
  <c r="CT21" i="1"/>
  <c r="CR21" i="1"/>
  <c r="CR23" i="1" s="1"/>
  <c r="CN12" i="4" s="1"/>
  <c r="CQ21" i="1"/>
  <c r="CP21" i="1"/>
  <c r="CO21" i="1"/>
  <c r="CN21" i="1"/>
  <c r="CN23" i="1" s="1"/>
  <c r="CJ12" i="4" s="1"/>
  <c r="CM21" i="1"/>
  <c r="CS21" i="1" s="1"/>
  <c r="CL21" i="1"/>
  <c r="CK21" i="1"/>
  <c r="CJ21" i="1"/>
  <c r="CI21" i="1"/>
  <c r="CH21" i="1"/>
  <c r="CF21" i="1"/>
  <c r="CE21" i="1"/>
  <c r="CD21" i="1"/>
  <c r="BW21" i="1"/>
  <c r="P21" i="1"/>
  <c r="CG21" i="1" s="1"/>
  <c r="CW20" i="1"/>
  <c r="CW23" i="1" s="1"/>
  <c r="CS12" i="4" s="1"/>
  <c r="CV20" i="1"/>
  <c r="CU20" i="1"/>
  <c r="CT20" i="1"/>
  <c r="CT23" i="1" s="1"/>
  <c r="CP12" i="4" s="1"/>
  <c r="CR20" i="1"/>
  <c r="CQ20" i="1"/>
  <c r="CP20" i="1"/>
  <c r="CO20" i="1"/>
  <c r="CS20" i="1" s="1"/>
  <c r="CS23" i="1" s="1"/>
  <c r="CO12" i="4" s="1"/>
  <c r="CN20" i="1"/>
  <c r="CM20" i="1"/>
  <c r="CL20" i="1"/>
  <c r="CL23" i="1" s="1"/>
  <c r="CH12" i="4" s="1"/>
  <c r="CK20" i="1"/>
  <c r="CK23" i="1" s="1"/>
  <c r="CG12" i="4" s="1"/>
  <c r="CJ20" i="1"/>
  <c r="CJ23" i="1" s="1"/>
  <c r="CF12" i="4" s="1"/>
  <c r="CI20" i="1"/>
  <c r="CH20" i="1"/>
  <c r="CH23" i="1" s="1"/>
  <c r="CD12" i="4" s="1"/>
  <c r="CG20" i="1"/>
  <c r="CG23" i="1" s="1"/>
  <c r="CC12" i="4" s="1"/>
  <c r="CF20" i="1"/>
  <c r="CE20" i="1"/>
  <c r="CD20" i="1"/>
  <c r="CD23" i="1" s="1"/>
  <c r="BZ12" i="4" s="1"/>
  <c r="BW20" i="1"/>
  <c r="BW23" i="1" s="1"/>
  <c r="BS12" i="4" s="1"/>
  <c r="P20" i="1"/>
  <c r="CC19" i="1"/>
  <c r="BY11" i="4" s="1"/>
  <c r="CB19" i="1"/>
  <c r="BX11" i="4" s="1"/>
  <c r="CA19" i="1"/>
  <c r="BW11" i="4" s="1"/>
  <c r="BZ19" i="1"/>
  <c r="BV11" i="4" s="1"/>
  <c r="BY19" i="1"/>
  <c r="BU11" i="4" s="1"/>
  <c r="P42" i="4" s="1"/>
  <c r="BX19" i="1"/>
  <c r="BT11" i="4" s="1"/>
  <c r="BV19" i="1"/>
  <c r="BR11" i="4" s="1"/>
  <c r="BU19" i="1"/>
  <c r="BQ11" i="4" s="1"/>
  <c r="BT19" i="1"/>
  <c r="BP11" i="4" s="1"/>
  <c r="BS19" i="1"/>
  <c r="BO11" i="4" s="1"/>
  <c r="BR19" i="1"/>
  <c r="BN11" i="4" s="1"/>
  <c r="BQ19" i="1"/>
  <c r="BM11" i="4" s="1"/>
  <c r="BP19" i="1"/>
  <c r="BL11" i="4" s="1"/>
  <c r="BO19" i="1"/>
  <c r="BK11" i="4" s="1"/>
  <c r="BN19" i="1"/>
  <c r="BJ11" i="4" s="1"/>
  <c r="BM19" i="1"/>
  <c r="BI11" i="4" s="1"/>
  <c r="BL19" i="1"/>
  <c r="BH11" i="4" s="1"/>
  <c r="BK19" i="1"/>
  <c r="BG11" i="4" s="1"/>
  <c r="BJ19" i="1"/>
  <c r="BF11" i="4" s="1"/>
  <c r="BI19" i="1"/>
  <c r="BE11" i="4" s="1"/>
  <c r="BH19" i="1"/>
  <c r="BD11" i="4" s="1"/>
  <c r="BG19" i="1"/>
  <c r="BC11" i="4" s="1"/>
  <c r="F27" i="4" s="1"/>
  <c r="BF19" i="1"/>
  <c r="BB11" i="4" s="1"/>
  <c r="BE19" i="1"/>
  <c r="BA11" i="4" s="1"/>
  <c r="BD19" i="1"/>
  <c r="AZ11" i="4" s="1"/>
  <c r="BC19" i="1"/>
  <c r="AY11" i="4" s="1"/>
  <c r="BB19" i="1"/>
  <c r="AX11" i="4" s="1"/>
  <c r="BA19" i="1"/>
  <c r="AW11" i="4" s="1"/>
  <c r="AZ19" i="1"/>
  <c r="AV11" i="4" s="1"/>
  <c r="AY19" i="1"/>
  <c r="AU11" i="4" s="1"/>
  <c r="AX19" i="1"/>
  <c r="AT11" i="4" s="1"/>
  <c r="AW19" i="1"/>
  <c r="AS11" i="4" s="1"/>
  <c r="AV19" i="1"/>
  <c r="AR11" i="4" s="1"/>
  <c r="AU19" i="1"/>
  <c r="AQ11" i="4" s="1"/>
  <c r="AT19" i="1"/>
  <c r="AP11" i="4" s="1"/>
  <c r="AS19" i="1"/>
  <c r="AO11" i="4" s="1"/>
  <c r="AR19" i="1"/>
  <c r="AN11" i="4" s="1"/>
  <c r="AQ19" i="1"/>
  <c r="AM11" i="4" s="1"/>
  <c r="AP19" i="1"/>
  <c r="AL11" i="4" s="1"/>
  <c r="AO19" i="1"/>
  <c r="AK11" i="4" s="1"/>
  <c r="AN19" i="1"/>
  <c r="AJ11" i="4" s="1"/>
  <c r="AM19" i="1"/>
  <c r="AI11" i="4" s="1"/>
  <c r="AL19" i="1"/>
  <c r="AH11" i="4" s="1"/>
  <c r="AK19" i="1"/>
  <c r="AG11" i="4" s="1"/>
  <c r="AJ19" i="1"/>
  <c r="AF11" i="4" s="1"/>
  <c r="AI19" i="1"/>
  <c r="AE11" i="4" s="1"/>
  <c r="AH19" i="1"/>
  <c r="AD11" i="4" s="1"/>
  <c r="AG19" i="1"/>
  <c r="AC11" i="4" s="1"/>
  <c r="AF19" i="1"/>
  <c r="AB11" i="4" s="1"/>
  <c r="AE19" i="1"/>
  <c r="AA11" i="4" s="1"/>
  <c r="AD19" i="1"/>
  <c r="Z11" i="4" s="1"/>
  <c r="AC19" i="1"/>
  <c r="Y11" i="4" s="1"/>
  <c r="AB19" i="1"/>
  <c r="X11" i="4" s="1"/>
  <c r="AA19" i="1"/>
  <c r="W11" i="4" s="1"/>
  <c r="Z19" i="1"/>
  <c r="V11" i="4" s="1"/>
  <c r="Y19" i="1"/>
  <c r="U11" i="4" s="1"/>
  <c r="X19" i="1"/>
  <c r="T11" i="4" s="1"/>
  <c r="W19" i="1"/>
  <c r="S11" i="4" s="1"/>
  <c r="V19" i="1"/>
  <c r="R11" i="4" s="1"/>
  <c r="U19" i="1"/>
  <c r="Q11" i="4" s="1"/>
  <c r="T19" i="1"/>
  <c r="P11" i="4" s="1"/>
  <c r="S19" i="1"/>
  <c r="O11" i="4" s="1"/>
  <c r="R19" i="1"/>
  <c r="N11" i="4" s="1"/>
  <c r="Q19" i="1"/>
  <c r="M11" i="4" s="1"/>
  <c r="O19" i="1"/>
  <c r="K11" i="4" s="1"/>
  <c r="N19" i="1"/>
  <c r="J11" i="4" s="1"/>
  <c r="M19" i="1"/>
  <c r="I11" i="4" s="1"/>
  <c r="L19" i="1"/>
  <c r="H11" i="4" s="1"/>
  <c r="K19" i="1"/>
  <c r="G11" i="4" s="1"/>
  <c r="J19" i="1"/>
  <c r="F11" i="4" s="1"/>
  <c r="I19" i="1"/>
  <c r="E11" i="4" s="1"/>
  <c r="H19" i="1"/>
  <c r="D11" i="4" s="1"/>
  <c r="N42" i="4" s="1"/>
  <c r="CW18" i="1"/>
  <c r="CV18" i="1"/>
  <c r="CU18" i="1"/>
  <c r="CT18" i="1"/>
  <c r="CR18" i="1"/>
  <c r="CQ18" i="1"/>
  <c r="CP18" i="1"/>
  <c r="CO18" i="1"/>
  <c r="CS18" i="1" s="1"/>
  <c r="CN18" i="1"/>
  <c r="CM18" i="1"/>
  <c r="CL18" i="1"/>
  <c r="CK18" i="1"/>
  <c r="CJ18" i="1"/>
  <c r="CI18" i="1"/>
  <c r="CH18" i="1"/>
  <c r="CG18" i="1"/>
  <c r="CF18" i="1"/>
  <c r="CE18" i="1"/>
  <c r="CD18" i="1"/>
  <c r="BW18" i="1"/>
  <c r="P18" i="1"/>
  <c r="CW17" i="1"/>
  <c r="CV17" i="1"/>
  <c r="CU17" i="1"/>
  <c r="CT17" i="1"/>
  <c r="CR17" i="1"/>
  <c r="CQ17" i="1"/>
  <c r="CP17" i="1"/>
  <c r="CO17" i="1"/>
  <c r="CN17" i="1"/>
  <c r="CM17" i="1"/>
  <c r="CS17" i="1" s="1"/>
  <c r="CL17" i="1"/>
  <c r="CK17" i="1"/>
  <c r="CJ17" i="1"/>
  <c r="CI17" i="1"/>
  <c r="CH17" i="1"/>
  <c r="CF17" i="1"/>
  <c r="CE17" i="1"/>
  <c r="CD17" i="1"/>
  <c r="BW17" i="1"/>
  <c r="P17" i="1"/>
  <c r="CG17" i="1" s="1"/>
  <c r="CW16" i="1"/>
  <c r="CV16" i="1"/>
  <c r="CU16" i="1"/>
  <c r="CT16" i="1"/>
  <c r="CS16" i="1"/>
  <c r="CR16" i="1"/>
  <c r="CQ16" i="1"/>
  <c r="CP16" i="1"/>
  <c r="CO16" i="1"/>
  <c r="CN16" i="1"/>
  <c r="CM16" i="1"/>
  <c r="CL16" i="1"/>
  <c r="CK16" i="1"/>
  <c r="CJ16" i="1"/>
  <c r="CI16" i="1"/>
  <c r="CH16" i="1"/>
  <c r="CG16" i="1"/>
  <c r="CF16" i="1"/>
  <c r="CE16" i="1"/>
  <c r="CD16" i="1"/>
  <c r="BW16" i="1"/>
  <c r="BW19" i="1" s="1"/>
  <c r="BS11" i="4" s="1"/>
  <c r="P16" i="1"/>
  <c r="CW15" i="1"/>
  <c r="CW19" i="1" s="1"/>
  <c r="CS11" i="4" s="1"/>
  <c r="CV15" i="1"/>
  <c r="CV19" i="1" s="1"/>
  <c r="CR11" i="4" s="1"/>
  <c r="CU15" i="1"/>
  <c r="CU19" i="1" s="1"/>
  <c r="CQ11" i="4" s="1"/>
  <c r="CT15" i="1"/>
  <c r="CT19" i="1" s="1"/>
  <c r="CP11" i="4" s="1"/>
  <c r="CR15" i="1"/>
  <c r="CR19" i="1" s="1"/>
  <c r="CN11" i="4" s="1"/>
  <c r="CQ15" i="1"/>
  <c r="CQ19" i="1" s="1"/>
  <c r="CM11" i="4" s="1"/>
  <c r="CP15" i="1"/>
  <c r="CP19" i="1" s="1"/>
  <c r="CL11" i="4" s="1"/>
  <c r="CO15" i="1"/>
  <c r="CO19" i="1" s="1"/>
  <c r="CK11" i="4" s="1"/>
  <c r="CN15" i="1"/>
  <c r="CN19" i="1" s="1"/>
  <c r="CJ11" i="4" s="1"/>
  <c r="CM15" i="1"/>
  <c r="CS15" i="1" s="1"/>
  <c r="CL15" i="1"/>
  <c r="CL19" i="1" s="1"/>
  <c r="CH11" i="4" s="1"/>
  <c r="CK15" i="1"/>
  <c r="CK19" i="1" s="1"/>
  <c r="CG11" i="4" s="1"/>
  <c r="CJ15" i="1"/>
  <c r="CJ19" i="1" s="1"/>
  <c r="CF11" i="4" s="1"/>
  <c r="CI15" i="1"/>
  <c r="CI19" i="1" s="1"/>
  <c r="CE11" i="4" s="1"/>
  <c r="CH15" i="1"/>
  <c r="CH19" i="1" s="1"/>
  <c r="CD11" i="4" s="1"/>
  <c r="CF15" i="1"/>
  <c r="CF19" i="1" s="1"/>
  <c r="CB11" i="4" s="1"/>
  <c r="CE15" i="1"/>
  <c r="CE19" i="1" s="1"/>
  <c r="CA11" i="4" s="1"/>
  <c r="CD15" i="1"/>
  <c r="CD19" i="1" s="1"/>
  <c r="BZ11" i="4" s="1"/>
  <c r="BW15" i="1"/>
  <c r="P15" i="1"/>
  <c r="CG15" i="1" s="1"/>
  <c r="CG19" i="1" s="1"/>
  <c r="CC11" i="4" s="1"/>
  <c r="CC14" i="1"/>
  <c r="BY10" i="4" s="1"/>
  <c r="BY23" i="4" s="1"/>
  <c r="CB14" i="1"/>
  <c r="BX10" i="4" s="1"/>
  <c r="CA14" i="1"/>
  <c r="BW10" i="4" s="1"/>
  <c r="BZ14" i="1"/>
  <c r="BV10" i="4" s="1"/>
  <c r="BY14" i="1"/>
  <c r="BU10" i="4" s="1"/>
  <c r="BX14" i="1"/>
  <c r="BT10" i="4" s="1"/>
  <c r="BV14" i="1"/>
  <c r="BR10" i="4" s="1"/>
  <c r="BU14" i="1"/>
  <c r="BQ10" i="4" s="1"/>
  <c r="BQ23" i="4" s="1"/>
  <c r="BT14" i="1"/>
  <c r="BP10" i="4" s="1"/>
  <c r="BS14" i="1"/>
  <c r="BO10" i="4" s="1"/>
  <c r="BR14" i="1"/>
  <c r="BN10" i="4" s="1"/>
  <c r="BQ14" i="1"/>
  <c r="BM10" i="4" s="1"/>
  <c r="BM23" i="4" s="1"/>
  <c r="BP14" i="1"/>
  <c r="BL10" i="4" s="1"/>
  <c r="BO14" i="1"/>
  <c r="BK10" i="4" s="1"/>
  <c r="BN14" i="1"/>
  <c r="BJ10" i="4" s="1"/>
  <c r="BM14" i="1"/>
  <c r="BI10" i="4" s="1"/>
  <c r="BI23" i="4" s="1"/>
  <c r="BL14" i="1"/>
  <c r="BH10" i="4" s="1"/>
  <c r="BK14" i="1"/>
  <c r="BG10" i="4" s="1"/>
  <c r="BJ14" i="1"/>
  <c r="BF10" i="4" s="1"/>
  <c r="BI14" i="1"/>
  <c r="BE10" i="4" s="1"/>
  <c r="BE23" i="4" s="1"/>
  <c r="BH14" i="1"/>
  <c r="BD10" i="4" s="1"/>
  <c r="BG14" i="1"/>
  <c r="BC10" i="4" s="1"/>
  <c r="BF14" i="1"/>
  <c r="BB10" i="4" s="1"/>
  <c r="BE14" i="1"/>
  <c r="BA10" i="4" s="1"/>
  <c r="BA23" i="4" s="1"/>
  <c r="BD14" i="1"/>
  <c r="AZ10" i="4" s="1"/>
  <c r="BC14" i="1"/>
  <c r="AY10" i="4" s="1"/>
  <c r="BB14" i="1"/>
  <c r="AX10" i="4" s="1"/>
  <c r="BA14" i="1"/>
  <c r="AW10" i="4" s="1"/>
  <c r="AW23" i="4" s="1"/>
  <c r="AZ14" i="1"/>
  <c r="AV10" i="4" s="1"/>
  <c r="AY14" i="1"/>
  <c r="AU10" i="4" s="1"/>
  <c r="AX14" i="1"/>
  <c r="AT10" i="4" s="1"/>
  <c r="AW14" i="1"/>
  <c r="AS10" i="4" s="1"/>
  <c r="AS23" i="4" s="1"/>
  <c r="AV14" i="1"/>
  <c r="AR10" i="4" s="1"/>
  <c r="AU14" i="1"/>
  <c r="AQ10" i="4" s="1"/>
  <c r="AT14" i="1"/>
  <c r="AP10" i="4" s="1"/>
  <c r="AS14" i="1"/>
  <c r="AO10" i="4" s="1"/>
  <c r="AO23" i="4" s="1"/>
  <c r="AR14" i="1"/>
  <c r="AN10" i="4" s="1"/>
  <c r="AQ14" i="1"/>
  <c r="AM10" i="4" s="1"/>
  <c r="AP14" i="1"/>
  <c r="AL10" i="4" s="1"/>
  <c r="AO14" i="1"/>
  <c r="AK10" i="4" s="1"/>
  <c r="AK23" i="4" s="1"/>
  <c r="AN14" i="1"/>
  <c r="AJ10" i="4" s="1"/>
  <c r="AM14" i="1"/>
  <c r="AI10" i="4" s="1"/>
  <c r="AL14" i="1"/>
  <c r="AH10" i="4" s="1"/>
  <c r="AK14" i="1"/>
  <c r="AG10" i="4" s="1"/>
  <c r="AG23" i="4" s="1"/>
  <c r="AJ14" i="1"/>
  <c r="AF10" i="4" s="1"/>
  <c r="AI14" i="1"/>
  <c r="AE10" i="4" s="1"/>
  <c r="AH14" i="1"/>
  <c r="AD10" i="4" s="1"/>
  <c r="AG14" i="1"/>
  <c r="AC10" i="4" s="1"/>
  <c r="AC23" i="4" s="1"/>
  <c r="AF14" i="1"/>
  <c r="AB10" i="4" s="1"/>
  <c r="AE14" i="1"/>
  <c r="AA10" i="4" s="1"/>
  <c r="AD14" i="1"/>
  <c r="Z10" i="4" s="1"/>
  <c r="AC14" i="1"/>
  <c r="Y10" i="4" s="1"/>
  <c r="Y23" i="4" s="1"/>
  <c r="AB14" i="1"/>
  <c r="X10" i="4" s="1"/>
  <c r="AA14" i="1"/>
  <c r="W10" i="4" s="1"/>
  <c r="Z14" i="1"/>
  <c r="V10" i="4" s="1"/>
  <c r="Y14" i="1"/>
  <c r="U10" i="4" s="1"/>
  <c r="U23" i="4" s="1"/>
  <c r="X14" i="1"/>
  <c r="T10" i="4" s="1"/>
  <c r="W14" i="1"/>
  <c r="S10" i="4" s="1"/>
  <c r="V14" i="1"/>
  <c r="R10" i="4" s="1"/>
  <c r="U14" i="1"/>
  <c r="Q10" i="4" s="1"/>
  <c r="Q23" i="4" s="1"/>
  <c r="T14" i="1"/>
  <c r="P10" i="4" s="1"/>
  <c r="S14" i="1"/>
  <c r="O10" i="4" s="1"/>
  <c r="R14" i="1"/>
  <c r="N10" i="4" s="1"/>
  <c r="Q14" i="1"/>
  <c r="M10" i="4" s="1"/>
  <c r="M23" i="4" s="1"/>
  <c r="O14" i="1"/>
  <c r="K10" i="4" s="1"/>
  <c r="N14" i="1"/>
  <c r="J10" i="4" s="1"/>
  <c r="M14" i="1"/>
  <c r="I10" i="4" s="1"/>
  <c r="I23" i="4" s="1"/>
  <c r="L14" i="1"/>
  <c r="H10" i="4" s="1"/>
  <c r="K14" i="1"/>
  <c r="G10" i="4" s="1"/>
  <c r="J14" i="1"/>
  <c r="F10" i="4" s="1"/>
  <c r="I14" i="1"/>
  <c r="E10" i="4" s="1"/>
  <c r="E23" i="4" s="1"/>
  <c r="H14" i="1"/>
  <c r="D10" i="4" s="1"/>
  <c r="CW13" i="1"/>
  <c r="CV13" i="1"/>
  <c r="CU13" i="1"/>
  <c r="CT13" i="1"/>
  <c r="CR13" i="1"/>
  <c r="CQ13" i="1"/>
  <c r="CP13" i="1"/>
  <c r="CO13" i="1"/>
  <c r="CN13" i="1"/>
  <c r="CM13" i="1"/>
  <c r="CS13" i="1" s="1"/>
  <c r="CL13" i="1"/>
  <c r="CK13" i="1"/>
  <c r="CJ13" i="1"/>
  <c r="CI13" i="1"/>
  <c r="CH13" i="1"/>
  <c r="CF13" i="1"/>
  <c r="CE13" i="1"/>
  <c r="CD13" i="1"/>
  <c r="BW13" i="1"/>
  <c r="P13" i="1"/>
  <c r="CG13" i="1" s="1"/>
  <c r="CW12" i="1"/>
  <c r="CW14" i="1" s="1"/>
  <c r="CV12" i="1"/>
  <c r="CV14" i="1" s="1"/>
  <c r="CU12" i="1"/>
  <c r="CU14" i="1" s="1"/>
  <c r="CT12" i="1"/>
  <c r="CT14" i="1" s="1"/>
  <c r="CR12" i="1"/>
  <c r="CR14" i="1" s="1"/>
  <c r="CQ12" i="1"/>
  <c r="CQ14" i="1" s="1"/>
  <c r="CP12" i="1"/>
  <c r="CP14" i="1" s="1"/>
  <c r="CO12" i="1"/>
  <c r="CO14" i="1" s="1"/>
  <c r="CN12" i="1"/>
  <c r="CN14" i="1" s="1"/>
  <c r="CM12" i="1"/>
  <c r="CM14" i="1" s="1"/>
  <c r="CL12" i="1"/>
  <c r="CL14" i="1" s="1"/>
  <c r="CK12" i="1"/>
  <c r="CK14" i="1" s="1"/>
  <c r="CJ12" i="1"/>
  <c r="CJ14" i="1" s="1"/>
  <c r="CI12" i="1"/>
  <c r="CI14" i="1" s="1"/>
  <c r="CH12" i="1"/>
  <c r="CH14" i="1" s="1"/>
  <c r="CG12" i="1"/>
  <c r="CG14" i="1" s="1"/>
  <c r="CF12" i="1"/>
  <c r="CF14" i="1" s="1"/>
  <c r="CE12" i="1"/>
  <c r="CE14" i="1" s="1"/>
  <c r="CD12" i="1"/>
  <c r="CD14" i="1" s="1"/>
  <c r="BW12" i="1"/>
  <c r="BW14" i="1" s="1"/>
  <c r="P12" i="1"/>
  <c r="P14" i="1" s="1"/>
  <c r="CA11" i="1"/>
  <c r="BW9" i="4" s="1"/>
  <c r="BS11" i="1"/>
  <c r="BO9" i="4" s="1"/>
  <c r="BO11" i="1"/>
  <c r="BK9" i="4" s="1"/>
  <c r="BK11" i="1"/>
  <c r="BG9" i="4" s="1"/>
  <c r="N61" i="4" s="1"/>
  <c r="BF11" i="1"/>
  <c r="BB9" i="4" s="1"/>
  <c r="BB11" i="1"/>
  <c r="AX9" i="4" s="1"/>
  <c r="O60" i="4" s="1"/>
  <c r="AX11" i="1"/>
  <c r="AT9" i="4" s="1"/>
  <c r="AT11" i="1"/>
  <c r="AP9" i="4" s="1"/>
  <c r="AP11" i="1"/>
  <c r="AL9" i="4" s="1"/>
  <c r="N59" i="4" s="1"/>
  <c r="AL11" i="1"/>
  <c r="AH9" i="4" s="1"/>
  <c r="AH11" i="1"/>
  <c r="AD9" i="4" s="1"/>
  <c r="AD11" i="1"/>
  <c r="Z9" i="4" s="1"/>
  <c r="Z11" i="1"/>
  <c r="V9" i="4" s="1"/>
  <c r="V11" i="1"/>
  <c r="R9" i="4" s="1"/>
  <c r="R11" i="1"/>
  <c r="N9" i="4" s="1"/>
  <c r="L58" i="4" s="1"/>
  <c r="N11" i="1"/>
  <c r="J9" i="4" s="1"/>
  <c r="J11" i="1"/>
  <c r="F9" i="4" s="1"/>
  <c r="L10" i="4" l="1"/>
  <c r="CF10" i="4"/>
  <c r="CF23" i="4" s="1"/>
  <c r="CJ11" i="1"/>
  <c r="CF9" i="4" s="1"/>
  <c r="CJ10" i="4"/>
  <c r="CN11" i="1"/>
  <c r="CJ9" i="4" s="1"/>
  <c r="CS10" i="4"/>
  <c r="CS23" i="4" s="1"/>
  <c r="CW11" i="1"/>
  <c r="CS9" i="4" s="1"/>
  <c r="BS10" i="4"/>
  <c r="BS23" i="4" s="1"/>
  <c r="BW11" i="1"/>
  <c r="BS9" i="4" s="1"/>
  <c r="CG10" i="4"/>
  <c r="CK10" i="4"/>
  <c r="CO11" i="1"/>
  <c r="CK9" i="4" s="1"/>
  <c r="BZ10" i="4"/>
  <c r="BZ23" i="4" s="1"/>
  <c r="CD11" i="1"/>
  <c r="BZ9" i="4" s="1"/>
  <c r="CH10" i="4"/>
  <c r="CL10" i="4"/>
  <c r="CL23" i="4" s="1"/>
  <c r="CP11" i="1"/>
  <c r="CL9" i="4" s="1"/>
  <c r="CQ10" i="4"/>
  <c r="CA10" i="4"/>
  <c r="CA23" i="4" s="1"/>
  <c r="CE10" i="4"/>
  <c r="CI11" i="1"/>
  <c r="CE9" i="4" s="1"/>
  <c r="CI10" i="4"/>
  <c r="CM10" i="4"/>
  <c r="CQ11" i="1"/>
  <c r="CM9" i="4" s="1"/>
  <c r="CR10" i="4"/>
  <c r="CR23" i="4" s="1"/>
  <c r="CV11" i="1"/>
  <c r="CR9" i="4" s="1"/>
  <c r="CS19" i="1"/>
  <c r="CO11" i="4" s="1"/>
  <c r="CB10" i="4"/>
  <c r="CB23" i="4" s="1"/>
  <c r="CF11" i="1"/>
  <c r="CB9" i="4" s="1"/>
  <c r="CN10" i="4"/>
  <c r="CN23" i="4" s="1"/>
  <c r="CR11" i="1"/>
  <c r="CN9" i="4" s="1"/>
  <c r="CC10" i="4"/>
  <c r="CG11" i="1"/>
  <c r="CC9" i="4" s="1"/>
  <c r="CP10" i="4"/>
  <c r="CP23" i="4" s="1"/>
  <c r="CT11" i="1"/>
  <c r="CP9" i="4" s="1"/>
  <c r="CD10" i="4"/>
  <c r="CD23" i="4" s="1"/>
  <c r="CH11" i="1"/>
  <c r="CD9" i="4" s="1"/>
  <c r="CS12" i="1"/>
  <c r="CS14" i="1" s="1"/>
  <c r="CM19" i="1"/>
  <c r="CI11" i="4" s="1"/>
  <c r="I44" i="4"/>
  <c r="CN28" i="1"/>
  <c r="CJ13" i="4" s="1"/>
  <c r="P37" i="1"/>
  <c r="L16" i="4" s="1"/>
  <c r="P47" i="1"/>
  <c r="L19" i="4" s="1"/>
  <c r="K11" i="1"/>
  <c r="G9" i="4" s="1"/>
  <c r="S11" i="1"/>
  <c r="O9" i="4" s="1"/>
  <c r="M58" i="4" s="1"/>
  <c r="W11" i="1"/>
  <c r="S9" i="4" s="1"/>
  <c r="AE11" i="1"/>
  <c r="AA9" i="4" s="1"/>
  <c r="AI11" i="1"/>
  <c r="AE9" i="4" s="1"/>
  <c r="AQ11" i="1"/>
  <c r="AM9" i="4" s="1"/>
  <c r="O59" i="4" s="1"/>
  <c r="AU11" i="1"/>
  <c r="AQ9" i="4" s="1"/>
  <c r="BC11" i="1"/>
  <c r="AY9" i="4" s="1"/>
  <c r="BH11" i="1"/>
  <c r="BD9" i="4" s="1"/>
  <c r="BL11" i="1"/>
  <c r="BH9" i="4" s="1"/>
  <c r="O61" i="4" s="1"/>
  <c r="BT11" i="1"/>
  <c r="BP9" i="4" s="1"/>
  <c r="CB11" i="1"/>
  <c r="BX9" i="4" s="1"/>
  <c r="J23" i="4"/>
  <c r="N23" i="4"/>
  <c r="V23" i="4"/>
  <c r="I41" i="4"/>
  <c r="Z23" i="4"/>
  <c r="AD23" i="4"/>
  <c r="AL23" i="4"/>
  <c r="AP23" i="4"/>
  <c r="AX23" i="4"/>
  <c r="BB23" i="4"/>
  <c r="BJ23" i="4"/>
  <c r="BN23" i="4"/>
  <c r="BV23" i="4"/>
  <c r="P19" i="1"/>
  <c r="L11" i="4" s="1"/>
  <c r="P23" i="1"/>
  <c r="L12" i="4" s="1"/>
  <c r="P35" i="1"/>
  <c r="L15" i="4" s="1"/>
  <c r="P45" i="1"/>
  <c r="L18" i="4" s="1"/>
  <c r="CS46" i="1"/>
  <c r="CS47" i="1" s="1"/>
  <c r="CO19" i="4" s="1"/>
  <c r="H11" i="1"/>
  <c r="D9" i="4" s="1"/>
  <c r="T11" i="1"/>
  <c r="P9" i="4" s="1"/>
  <c r="N58" i="4" s="1"/>
  <c r="N62" i="4" s="1"/>
  <c r="AB11" i="1"/>
  <c r="X9" i="4" s="1"/>
  <c r="AJ11" i="1"/>
  <c r="AF9" i="4" s="1"/>
  <c r="AN11" i="1"/>
  <c r="AJ9" i="4" s="1"/>
  <c r="L59" i="4" s="1"/>
  <c r="P59" i="4" s="1"/>
  <c r="AV11" i="1"/>
  <c r="AR9" i="4" s="1"/>
  <c r="AZ11" i="1"/>
  <c r="AV9" i="4" s="1"/>
  <c r="M60" i="4" s="1"/>
  <c r="BI11" i="1"/>
  <c r="BE9" i="4" s="1"/>
  <c r="L61" i="4" s="1"/>
  <c r="BM11" i="1"/>
  <c r="BI9" i="4" s="1"/>
  <c r="BU11" i="1"/>
  <c r="BQ9" i="4" s="1"/>
  <c r="BY11" i="1"/>
  <c r="BU9" i="4" s="1"/>
  <c r="G23" i="4"/>
  <c r="O23" i="4"/>
  <c r="S23" i="4"/>
  <c r="AA23" i="4"/>
  <c r="AI23" i="4"/>
  <c r="F26" i="4"/>
  <c r="BC23" i="4"/>
  <c r="BK23" i="4"/>
  <c r="BO23" i="4"/>
  <c r="CE23" i="1"/>
  <c r="CA12" i="4" s="1"/>
  <c r="CM23" i="1"/>
  <c r="CI12" i="4" s="1"/>
  <c r="CQ23" i="1"/>
  <c r="CM12" i="4" s="1"/>
  <c r="U43" i="4"/>
  <c r="CG28" i="1"/>
  <c r="CC13" i="4" s="1"/>
  <c r="CK28" i="1"/>
  <c r="CG13" i="4" s="1"/>
  <c r="CO28" i="1"/>
  <c r="CK13" i="4" s="1"/>
  <c r="I11" i="1"/>
  <c r="E9" i="4" s="1"/>
  <c r="M11" i="1"/>
  <c r="I9" i="4" s="1"/>
  <c r="Q11" i="1"/>
  <c r="M9" i="4" s="1"/>
  <c r="U11" i="1"/>
  <c r="Q9" i="4" s="1"/>
  <c r="O58" i="4" s="1"/>
  <c r="O62" i="4" s="1"/>
  <c r="Y11" i="1"/>
  <c r="U9" i="4" s="1"/>
  <c r="AC11" i="1"/>
  <c r="Y9" i="4" s="1"/>
  <c r="AG11" i="1"/>
  <c r="AC9" i="4" s="1"/>
  <c r="AK11" i="1"/>
  <c r="AG9" i="4" s="1"/>
  <c r="AO11" i="1"/>
  <c r="AK9" i="4" s="1"/>
  <c r="M59" i="4" s="1"/>
  <c r="AS11" i="1"/>
  <c r="AO9" i="4" s="1"/>
  <c r="AW11" i="1"/>
  <c r="AS9" i="4" s="1"/>
  <c r="BA11" i="1"/>
  <c r="AW9" i="4" s="1"/>
  <c r="N60" i="4" s="1"/>
  <c r="BE11" i="1"/>
  <c r="BA9" i="4" s="1"/>
  <c r="BJ11" i="1"/>
  <c r="BF9" i="4" s="1"/>
  <c r="M61" i="4" s="1"/>
  <c r="BN11" i="1"/>
  <c r="BJ9" i="4" s="1"/>
  <c r="BR11" i="1"/>
  <c r="BN9" i="4" s="1"/>
  <c r="BV11" i="1"/>
  <c r="BR9" i="4" s="1"/>
  <c r="BZ11" i="1"/>
  <c r="BV9" i="4" s="1"/>
  <c r="D23" i="4"/>
  <c r="N41" i="4"/>
  <c r="N54" i="4" s="1"/>
  <c r="H23" i="4"/>
  <c r="P23" i="4"/>
  <c r="T23" i="4"/>
  <c r="X23" i="4"/>
  <c r="AB23" i="4"/>
  <c r="AF23" i="4"/>
  <c r="AJ23" i="4"/>
  <c r="AN23" i="4"/>
  <c r="AR23" i="4"/>
  <c r="AV23" i="4"/>
  <c r="AZ23" i="4"/>
  <c r="BD23" i="4"/>
  <c r="BH23" i="4"/>
  <c r="BL23" i="4"/>
  <c r="BP23" i="4"/>
  <c r="BT23" i="4"/>
  <c r="BX23" i="4"/>
  <c r="I42" i="4"/>
  <c r="I43" i="4"/>
  <c r="CO23" i="1"/>
  <c r="CK12" i="4" s="1"/>
  <c r="CS24" i="1"/>
  <c r="CS25" i="1"/>
  <c r="I45" i="4"/>
  <c r="I46" i="4"/>
  <c r="CS38" i="1"/>
  <c r="CS39" i="1"/>
  <c r="CL40" i="1"/>
  <c r="CH17" i="4" s="1"/>
  <c r="I49" i="4"/>
  <c r="P41" i="4"/>
  <c r="BU23" i="4"/>
  <c r="CS29" i="1"/>
  <c r="CS30" i="1" s="1"/>
  <c r="CO14" i="4" s="1"/>
  <c r="O11" i="1"/>
  <c r="K9" i="4" s="1"/>
  <c r="AA11" i="1"/>
  <c r="W9" i="4" s="1"/>
  <c r="AM11" i="1"/>
  <c r="AI9" i="4" s="1"/>
  <c r="AY11" i="1"/>
  <c r="AU9" i="4" s="1"/>
  <c r="L60" i="4" s="1"/>
  <c r="P60" i="4" s="1"/>
  <c r="BP11" i="1"/>
  <c r="BL9" i="4" s="1"/>
  <c r="BX11" i="1"/>
  <c r="BT9" i="4" s="1"/>
  <c r="F23" i="4"/>
  <c r="R23" i="4"/>
  <c r="AH23" i="4"/>
  <c r="AT23" i="4"/>
  <c r="BF23" i="4"/>
  <c r="BR23" i="4"/>
  <c r="L11" i="1"/>
  <c r="H9" i="4" s="1"/>
  <c r="X11" i="1"/>
  <c r="T9" i="4" s="1"/>
  <c r="AF11" i="1"/>
  <c r="AB9" i="4" s="1"/>
  <c r="AR11" i="1"/>
  <c r="AN9" i="4" s="1"/>
  <c r="BD11" i="1"/>
  <c r="AZ9" i="4" s="1"/>
  <c r="BQ11" i="1"/>
  <c r="BM9" i="4" s="1"/>
  <c r="CC11" i="1"/>
  <c r="BY9" i="4" s="1"/>
  <c r="K23" i="4"/>
  <c r="W23" i="4"/>
  <c r="AE23" i="4"/>
  <c r="AM23" i="4"/>
  <c r="AQ23" i="4"/>
  <c r="AU23" i="4"/>
  <c r="AY23" i="4"/>
  <c r="BG23" i="4"/>
  <c r="BW23" i="4"/>
  <c r="U42" i="4"/>
  <c r="CI23" i="1"/>
  <c r="CE12" i="4" s="1"/>
  <c r="CU23" i="1"/>
  <c r="CQ12" i="4" s="1"/>
  <c r="P28" i="1"/>
  <c r="L13" i="4" s="1"/>
  <c r="CS31" i="1"/>
  <c r="CS32" i="1"/>
  <c r="CS33" i="1"/>
  <c r="CS34" i="1"/>
  <c r="CL35" i="1"/>
  <c r="CH15" i="4" s="1"/>
  <c r="I47" i="4"/>
  <c r="CL37" i="1"/>
  <c r="CH16" i="4" s="1"/>
  <c r="P40" i="1"/>
  <c r="L17" i="4" s="1"/>
  <c r="CS41" i="1"/>
  <c r="CS42" i="1"/>
  <c r="CS43" i="1"/>
  <c r="CS44" i="1"/>
  <c r="CL45" i="1"/>
  <c r="CH18" i="4" s="1"/>
  <c r="I50" i="4"/>
  <c r="P50" i="1"/>
  <c r="L20" i="4" s="1"/>
  <c r="CS51" i="1"/>
  <c r="CS52" i="1" s="1"/>
  <c r="CO21" i="4" s="1"/>
  <c r="CL52" i="1"/>
  <c r="CH21" i="4" s="1"/>
  <c r="CS53" i="1"/>
  <c r="CS54" i="1" s="1"/>
  <c r="CO22" i="4" s="1"/>
  <c r="CL54" i="1"/>
  <c r="CH22" i="4" s="1"/>
  <c r="U44" i="4"/>
  <c r="U45" i="4"/>
  <c r="U48" i="4"/>
  <c r="CS48" i="1"/>
  <c r="CS50" i="1" s="1"/>
  <c r="CO20" i="4" s="1"/>
  <c r="U51" i="4"/>
  <c r="U52" i="4"/>
  <c r="U53" i="4"/>
  <c r="I51" i="4"/>
  <c r="I52" i="4"/>
  <c r="I53" i="4"/>
  <c r="U46" i="4"/>
  <c r="U47" i="4"/>
  <c r="U49" i="4"/>
  <c r="U50" i="4"/>
  <c r="CI23" i="4" l="1"/>
  <c r="CG23" i="4"/>
  <c r="CO10" i="4"/>
  <c r="CC23" i="4"/>
  <c r="CU11" i="1"/>
  <c r="CQ9" i="4" s="1"/>
  <c r="P11" i="1"/>
  <c r="L9" i="4" s="1"/>
  <c r="P54" i="4"/>
  <c r="U54" i="4" s="1"/>
  <c r="U41" i="4"/>
  <c r="CS40" i="1"/>
  <c r="CO17" i="4" s="1"/>
  <c r="CS45" i="1"/>
  <c r="CO18" i="4" s="1"/>
  <c r="CS35" i="1"/>
  <c r="CO15" i="4" s="1"/>
  <c r="O63" i="4"/>
  <c r="L62" i="4"/>
  <c r="CM11" i="1"/>
  <c r="CI9" i="4" s="1"/>
  <c r="CE11" i="1"/>
  <c r="CA9" i="4" s="1"/>
  <c r="CK11" i="1"/>
  <c r="CG9" i="4" s="1"/>
  <c r="CL11" i="1"/>
  <c r="CH9" i="4" s="1"/>
  <c r="CS28" i="1"/>
  <c r="CO13" i="4" s="1"/>
  <c r="P61" i="4"/>
  <c r="M62" i="4"/>
  <c r="M63" i="4" s="1"/>
  <c r="P58" i="4"/>
  <c r="CM23" i="4"/>
  <c r="CE23" i="4"/>
  <c r="CQ23" i="4"/>
  <c r="CH23" i="4"/>
  <c r="CK23" i="4"/>
  <c r="CJ23" i="4"/>
  <c r="L23" i="4"/>
  <c r="CO23" i="4" l="1"/>
  <c r="N63" i="4"/>
  <c r="CS11" i="1"/>
  <c r="CO9" i="4" s="1"/>
  <c r="P62" i="4"/>
</calcChain>
</file>

<file path=xl/sharedStrings.xml><?xml version="1.0" encoding="utf-8"?>
<sst xmlns="http://schemas.openxmlformats.org/spreadsheetml/2006/main" count="703" uniqueCount="293">
  <si>
    <t xml:space="preserve">แบบสรุปผลการดำเนินงาน  :  โครงการชุมชนท่องเที่ยว OTOP นวัตวิถี : ดำเนินการโดยหน่วยงานส่วนภูมิภาค &gt; (แบบ 1_1 หมู่บ้าน : ผลผลิต) </t>
  </si>
  <si>
    <t>ข้อมูล ณ วันที่ 16 เดือนพฤศจิกายน พ.ศ.2561</t>
  </si>
  <si>
    <t>รายงานข้อมูลการพัฒนาตามโครงการชุมชนท่องเที่ยว OTOP นวัตวิถี เพิ่มเติม</t>
  </si>
  <si>
    <t>จังหวัดลำปาง</t>
  </si>
  <si>
    <t>ข้อมูลการพัฒนาตามโครงการชุมชนท่องเที่ยว OTOP นวัตวิถี</t>
  </si>
  <si>
    <t xml:space="preserve">ขอให้จังหวัด รายงานผลการพัฒนาตามโครงการฯ เพิ่มเติม ตามแบบรายงานนี้ ทุกวันศุกร์ </t>
  </si>
  <si>
    <t xml:space="preserve">แบบสรุปผลการดำเนินงาน  :  โครงการชุมชนท่องเที่ยว OTOP นวัตวิถี : ดำเนินการโดยหน่วยงานส่วนภูมิภาค &gt; ( แบบ1_2 จังหวัด_อำเภอ_ผลผลิต) </t>
  </si>
  <si>
    <t>รายงานข้อมูลเป็นจำนวนสะสม โดยกรอกข้อมูลรายงานลงในช่องสีเขียว</t>
  </si>
  <si>
    <t>กิจกรรม</t>
  </si>
  <si>
    <t>ผลการดำเนินงาน</t>
  </si>
  <si>
    <t xml:space="preserve">กระบวนงานที่ 1  การพัฒนาบุคลากรด้านการท่องเที่ยว </t>
  </si>
  <si>
    <t xml:space="preserve"> - บริหารจัดการข้อมูล</t>
  </si>
  <si>
    <t>มีการจัดเก็บ จำนวน</t>
  </si>
  <si>
    <t>ชุมชน/หมู่บ้าน</t>
  </si>
  <si>
    <t>(มีการจัดเก็บข้อมูลชุมชน,ข้อมูลแหล่งท่องเที่ยวชุมชน)</t>
  </si>
  <si>
    <t>กระบวนงานที่ 2  การพัฒนาแหล่งท่องเที่ยวและสิ่งอำนวยความสะดวก</t>
  </si>
  <si>
    <t xml:space="preserve"> - พัฒนาแหล่งท่องเที่ยว (กายภาพ) (การปรับปรุงภูมิทัศน์ จัดทำป้ายบอกทาง/ป้ายข้อมูลท่องเที่ยว จุดถ่ายภาพ)</t>
  </si>
  <si>
    <t xml:space="preserve">    -  มีการปรับปรุงภูมิทัศน์ แล้ว</t>
  </si>
  <si>
    <t>จำนวน</t>
  </si>
  <si>
    <t>ผลการพัฒนาตาม value chain</t>
  </si>
  <si>
    <t xml:space="preserve">     -  มีการจัดทำป้ายบอกทาง /ป้ายข้อมูลท่องเที่ยว แล้ว</t>
  </si>
  <si>
    <t xml:space="preserve">         -  รวมจำนวนป้าย ที่จัดทำ</t>
  </si>
  <si>
    <t>ป้าย</t>
  </si>
  <si>
    <t xml:space="preserve">     -  มีการจัดทำจุดถ่ายภาพ </t>
  </si>
  <si>
    <t xml:space="preserve">         - รวมจำนวนจุดถ่ายภาพ </t>
  </si>
  <si>
    <t>จุด</t>
  </si>
  <si>
    <t xml:space="preserve">    - มีการบริหารจัดการแหล่งท่องเที่ยวและสิ่งแวดล้อม</t>
  </si>
  <si>
    <t xml:space="preserve">        (มีการกำหนดในระเบียบชุมชนหรือแผนธุรกิจชุมชนท่องเที่ยว)</t>
  </si>
  <si>
    <t xml:space="preserve">กระบวนงานที่ 3  การพัฒนาสินค้าและบริการด้านการท่องเที่ยว </t>
  </si>
  <si>
    <t>พื้นที่ดำเนินการ / กิจกรรม</t>
  </si>
  <si>
    <t xml:space="preserve"> -  มีการพัฒนาเมนูอาหารพื้นถิ่น  </t>
  </si>
  <si>
    <t xml:space="preserve">กระบวนงานที่ 4  การเชื่อมโยงเส้นทางการท่องเที่ยวแต่ละท้องถิ่น </t>
  </si>
  <si>
    <t xml:space="preserve"> - ออกแบบเชื่อมโยงเส้นทางฯ การท่องเที่ยว</t>
  </si>
  <si>
    <t>ดำเนินการแล้ว</t>
  </si>
  <si>
    <t xml:space="preserve">   ของหมู่บ้านเป้าหมาย(โปรแกรมท่องเที่ยว/เส้นทางท่องเที่ยว)</t>
  </si>
  <si>
    <t>หน่วย</t>
  </si>
  <si>
    <t xml:space="preserve"> - เชื่อมโยงเมืองหลัก/รอง</t>
  </si>
  <si>
    <t xml:space="preserve">ข้อมูลด้านการพัฒนาผลิตภัณฑ์ </t>
  </si>
  <si>
    <t>เส้นทาง/กิจกรรม</t>
  </si>
  <si>
    <t>(ออกแบบโปรแกรมท่องเที่ยวเมืองหลักเมืองรอง เชื่อมโยงชุมชนท่องเที่ยว OTOP นวัตวิถี)</t>
  </si>
  <si>
    <t xml:space="preserve">กระบวนงานที่ 5  การส่งเสริมการตลาดชุมชนท่องเที่ยว </t>
  </si>
  <si>
    <t xml:space="preserve"> - การประชาสัมพันธ์การขับเคลื่อนโครงการฯ ผ่านสื่อ ดังนี้</t>
  </si>
  <si>
    <t xml:space="preserve">     - สื่อสิ่งพิมพ์ (นสพ./แผ่นพับ/โปสเตอร์/นิตยสาร เป็นต้น)</t>
  </si>
  <si>
    <t>ครั้ง</t>
  </si>
  <si>
    <t xml:space="preserve">     - สื่อโทรทัศน์</t>
  </si>
  <si>
    <t xml:space="preserve">     - สื่อวิทยุ</t>
  </si>
  <si>
    <t xml:space="preserve">     - สื่อออนไลน์ (Facebook,website,นสพ.ออนไลน์)</t>
  </si>
  <si>
    <t xml:space="preserve">   - จำนวนวีดิทัศน์ ที่เผยแพร่ ผ่าน Youtube/Facebook</t>
  </si>
  <si>
    <t>ชิ้นงาน/สื่อ</t>
  </si>
  <si>
    <t xml:space="preserve"> - เปิดตัวชุมชนฯ</t>
  </si>
  <si>
    <t xml:space="preserve"> - Business Matching</t>
  </si>
  <si>
    <t xml:space="preserve">ข้อมูล ณ วันที่ </t>
  </si>
  <si>
    <r>
      <t xml:space="preserve">ชุมชนมีเสน่ห์/อัตลักษณ์ ด้านใด </t>
    </r>
    <r>
      <rPr>
        <sz val="14"/>
        <color rgb="FFFF0000"/>
        <rFont val="Th sarabunpsk"/>
      </rPr>
      <t>( ตอบได้หลายช่อง : มีเสน่ห์ด้านใดให้ใส่ 1 ในช่องนั้น ไม่มีให้ใส่ 0 )</t>
    </r>
  </si>
  <si>
    <r>
      <rPr>
        <b/>
        <sz val="15"/>
        <color rgb="FF000000"/>
        <rFont val="TH SarabunPSK"/>
      </rPr>
      <t xml:space="preserve">ชุมชนมีเสน่ห์/อัตลักษณ์ ด้านใด </t>
    </r>
    <r>
      <rPr>
        <sz val="14"/>
        <color rgb="FFFF0000"/>
        <rFont val="Th sarabunpsk"/>
      </rPr>
      <t>( ตอบได้หลายช่อง : มีเสน่ห์ด้านใดให้ใส่ 1 ในช่องนั้น ไม่มีให้ใส่ 0 )</t>
    </r>
  </si>
  <si>
    <t>ข้อมูลด้านที่พัก สนับสนุนการท่องเที่ยวชุมชน</t>
  </si>
  <si>
    <t>ข้อมูลด้านการจำหน่ายอาหาร/เครื่องดื่ม สนับสนุนการท่องเที่ยว</t>
  </si>
  <si>
    <t>ข้อมูลด้านกิจกรรมบริการท่องเที่ยว</t>
  </si>
  <si>
    <t>จำนวนนักท่องเที่ยว</t>
  </si>
  <si>
    <t>จำนวนตัวชี้วัด</t>
  </si>
  <si>
    <t>รวมจำนวน</t>
  </si>
  <si>
    <t>การจัดตั้งกลุ่มออมทรัพย์เพื่อการผลิต</t>
  </si>
  <si>
    <t>รวมจำนวนผู้มีส่วนได้ส่วนเสียโดยตรง ได้รับประโยชน์</t>
  </si>
  <si>
    <t>รวมรายได้</t>
  </si>
  <si>
    <t>ครัวเรือน</t>
  </si>
  <si>
    <t>ประชากร</t>
  </si>
  <si>
    <t>จำนวนผลิตภัณฑ์ แยกตามประเภท</t>
  </si>
  <si>
    <t>รวม</t>
  </si>
  <si>
    <t>รายได้ ปัจจุบัน (บาท)  (ข้อมูลรายเดือน : ไม่นับสะสม)</t>
  </si>
  <si>
    <t>ของที่ระลึก</t>
  </si>
  <si>
    <t>ด้้าน</t>
  </si>
  <si>
    <t>ด้าน</t>
  </si>
  <si>
    <t xml:space="preserve"> จำนวน (แห่ง)</t>
  </si>
  <si>
    <t>จำนวนหมู่บ้าน</t>
  </si>
  <si>
    <t>(ระบุ) กิจกรรมหลัก</t>
  </si>
  <si>
    <t>จัดตั้ง</t>
  </si>
  <si>
    <t>จัดทำ</t>
  </si>
  <si>
    <t>ออกแบบ</t>
  </si>
  <si>
    <t>นักเล่าเรื่อง</t>
  </si>
  <si>
    <t>ที่เข้ามาเที่ยวในชุมชน</t>
  </si>
  <si>
    <t>ดำเนิน</t>
  </si>
  <si>
    <t>ผ่านตามเกณฑ์</t>
  </si>
  <si>
    <t>รุปแบบกลุ่ม</t>
  </si>
  <si>
    <t>ข้อมูล ณ กันยายน 2561</t>
  </si>
  <si>
    <t>เสนห์</t>
  </si>
  <si>
    <t>การพัฒนาผลิตภัณฑ์</t>
  </si>
  <si>
    <t>ที่พัก</t>
  </si>
  <si>
    <t>อาหาร</t>
  </si>
  <si>
    <t>กิจกรรมท่องเที่ยว</t>
  </si>
  <si>
    <t>ผ่านเกณฑ์</t>
  </si>
  <si>
    <t>รายได้รวมรายเดือน / สะสมทั้งสิ้น</t>
  </si>
  <si>
    <t>รวมรายได้ทุกเดือน แยกตามประเภท</t>
  </si>
  <si>
    <t>ทั้งหมด</t>
  </si>
  <si>
    <t>การ</t>
  </si>
  <si>
    <t>เครื่องดื่ม</t>
  </si>
  <si>
    <t>ผ้าและ</t>
  </si>
  <si>
    <t>ของใช้ ของตกแต่ง</t>
  </si>
  <si>
    <t>สมุนไพร</t>
  </si>
  <si>
    <t>สมาชิก</t>
  </si>
  <si>
    <t>มิถุนายน</t>
  </si>
  <si>
    <t>กรกฎาคม</t>
  </si>
  <si>
    <t>สิงหาคม</t>
  </si>
  <si>
    <t>กันยายน</t>
  </si>
  <si>
    <t>ตุลาคม</t>
  </si>
  <si>
    <t>พฤศจิกายน</t>
  </si>
  <si>
    <t>ธันวาคม</t>
  </si>
  <si>
    <t>เพื่อการท่องเที่ยว</t>
  </si>
  <si>
    <t>การแต่งกาย</t>
  </si>
  <si>
    <t>สถาปัตยกรรม</t>
  </si>
  <si>
    <t>ประเพณี</t>
  </si>
  <si>
    <t>ภาษา</t>
  </si>
  <si>
    <t>อาชีพ</t>
  </si>
  <si>
    <t>ความเชื่อ</t>
  </si>
  <si>
    <t>ศิลปะ</t>
  </si>
  <si>
    <t>ธรรมชาติ</t>
  </si>
  <si>
    <t>อื่นๆ</t>
  </si>
  <si>
    <t>โรงแรม</t>
  </si>
  <si>
    <t>โฮมเสตย์</t>
  </si>
  <si>
    <t>ลาน</t>
  </si>
  <si>
    <t>ร้านอาหาร</t>
  </si>
  <si>
    <t>แผงจำหน่าย</t>
  </si>
  <si>
    <t>กลุ่มประกอบ</t>
  </si>
  <si>
    <t>คนที่รับ</t>
  </si>
  <si>
    <t>คณะ กก.</t>
  </si>
  <si>
    <t>ระเบียบ</t>
  </si>
  <si>
    <t>แผนธุรกิจ</t>
  </si>
  <si>
    <t>ตราสัญลักษณ์</t>
  </si>
  <si>
    <t>ชุมชน</t>
  </si>
  <si>
    <t>ชาว</t>
  </si>
  <si>
    <t>ชาวไทย</t>
  </si>
  <si>
    <t xml:space="preserve">การประเมิน </t>
  </si>
  <si>
    <t xml:space="preserve">ประเมิน ม.ศกพ </t>
  </si>
  <si>
    <t>ที่มีส่วนร่วม</t>
  </si>
  <si>
    <t>กลุุ่่มเดิม</t>
  </si>
  <si>
    <t>กลุ่มใหม่</t>
  </si>
  <si>
    <t>กลุ่มเดิม</t>
  </si>
  <si>
    <t>เงินสัจจะสะสม</t>
  </si>
  <si>
    <t>ของ</t>
  </si>
  <si>
    <t>กลุ่ม</t>
  </si>
  <si>
    <t>ผลิตภัณฑ์</t>
  </si>
  <si>
    <t>(แห่ง)</t>
  </si>
  <si>
    <t>(กิจกรรม)</t>
  </si>
  <si>
    <t>(คน)</t>
  </si>
  <si>
    <t>การบริการ</t>
  </si>
  <si>
    <t>(กลุ่ม)</t>
  </si>
  <si>
    <t>เครื่องแต่งกาย</t>
  </si>
  <si>
    <t>ที่ไม่ใช่อาหาร</t>
  </si>
  <si>
    <t>(ผลิตภัณฑ์)</t>
  </si>
  <si>
    <t>พื้นบ้าน</t>
  </si>
  <si>
    <t>พื้นถิ่น</t>
  </si>
  <si>
    <t>สิ่งแวดล้อม</t>
  </si>
  <si>
    <t>(หลัง)</t>
  </si>
  <si>
    <t>กางเต๊นท์</t>
  </si>
  <si>
    <t>อาหาร/ผัก/ผลไม้</t>
  </si>
  <si>
    <t>ประโยชน์</t>
  </si>
  <si>
    <t>ชุมชนฯ</t>
  </si>
  <si>
    <t xml:space="preserve"> +slogan ชุมชน</t>
  </si>
  <si>
    <t>ต่างชาติ</t>
  </si>
  <si>
    <t>23 ตัวชี้วัด</t>
  </si>
  <si>
    <t>ม.ศกพ</t>
  </si>
  <si>
    <t>กับโครงการ</t>
  </si>
  <si>
    <t>(บาท)</t>
  </si>
  <si>
    <t>หมู่บ้าน</t>
  </si>
  <si>
    <t>ท่องเที่ยว</t>
  </si>
  <si>
    <t>ศปน.ศพช.ลำปาง</t>
  </si>
  <si>
    <t>อำเภอ</t>
  </si>
  <si>
    <t>ตำบล</t>
  </si>
  <si>
    <t>หมู่ที่</t>
  </si>
  <si>
    <t>ชื่อบ้าน</t>
  </si>
  <si>
    <t>1</t>
  </si>
  <si>
    <t>เมืองลำปาง</t>
  </si>
  <si>
    <t>เวียงเหนือ</t>
  </si>
  <si>
    <t>-</t>
  </si>
  <si>
    <t>ชุมชนท่ามะโอ</t>
  </si>
  <si>
    <t>.</t>
  </si>
  <si>
    <t>การเชื่อมโยงแหล่งท่องเที่ยว</t>
  </si>
  <si>
    <t>2</t>
  </si>
  <si>
    <t>สบตุ๋ย</t>
  </si>
  <si>
    <t>ชุมชนรถไฟลำปาง</t>
  </si>
  <si>
    <t>การปรับภูมิทัศน์</t>
  </si>
  <si>
    <t>3</t>
  </si>
  <si>
    <t>เกาะคา</t>
  </si>
  <si>
    <t>นาแส่ง</t>
  </si>
  <si>
    <t>บ้านหาดปู่ด้าย</t>
  </si>
  <si>
    <t>4</t>
  </si>
  <si>
    <t>ใหม่พัฒนา</t>
  </si>
  <si>
    <t>บ้านโป่งร้อน</t>
  </si>
  <si>
    <t xml:space="preserve">
</t>
  </si>
  <si>
    <t>การเชื่อมโยงแหล่งท่องเที่ยว และการท่องเที่ยวเชิงสุขภาพ</t>
  </si>
  <si>
    <t>5</t>
  </si>
  <si>
    <t>บ้านทุ่งขาม</t>
  </si>
  <si>
    <t>การเชื่อมโยงแหล่งท่องเที่ยว และการท่องเที่ยวเชิงเกษตร  เชิงสุขภาพ</t>
  </si>
  <si>
    <t>6</t>
  </si>
  <si>
    <t>ท่าผา</t>
  </si>
  <si>
    <t>บ้านท่าผา</t>
  </si>
  <si>
    <t>7</t>
  </si>
  <si>
    <t>งาว</t>
  </si>
  <si>
    <t>หลวงเหนือ</t>
  </si>
  <si>
    <t>บ้านดอนไชย</t>
  </si>
  <si>
    <t>8</t>
  </si>
  <si>
    <t>หลวงใต้</t>
  </si>
  <si>
    <t>บ้านน้ำล้อม</t>
  </si>
  <si>
    <t>9</t>
  </si>
  <si>
    <t>บ้านร้อง</t>
  </si>
  <si>
    <t>10</t>
  </si>
  <si>
    <t>แจ้ห่ม</t>
  </si>
  <si>
    <t>บ้านสา</t>
  </si>
  <si>
    <t>บ้านสามัคคี (แพสำเภาทอง)</t>
  </si>
  <si>
    <t>1,2,3,4</t>
  </si>
  <si>
    <t>11</t>
  </si>
  <si>
    <t>บ้านแป้นใต้</t>
  </si>
  <si>
    <t>2,3,4,5</t>
  </si>
  <si>
    <t>12</t>
  </si>
  <si>
    <t>บ้านเด่นหนองนาว</t>
  </si>
  <si>
    <t>1,2,3</t>
  </si>
  <si>
    <t>13</t>
  </si>
  <si>
    <t>วิเชตนคร</t>
  </si>
  <si>
    <t>บ้านใหม่เหล่ายาว</t>
  </si>
  <si>
    <t>14</t>
  </si>
  <si>
    <t>วังเหนือ</t>
  </si>
  <si>
    <t>ร่องเคาะ</t>
  </si>
  <si>
    <t>บ้านสบลืน</t>
  </si>
  <si>
    <t>4,7,8,9</t>
  </si>
  <si>
    <t>15</t>
  </si>
  <si>
    <t>แม่ทะ</t>
  </si>
  <si>
    <t>วังเงิน</t>
  </si>
  <si>
    <t>บ้านปงป่าเป้า</t>
  </si>
  <si>
    <t>- เชื่อมโยงแหล่งท่องเที่ยว/ท่องเที่ยวเชิงเกษตรและสุขภาพ</t>
  </si>
  <si>
    <t>16</t>
  </si>
  <si>
    <t>บ้านปางมะโอ</t>
  </si>
  <si>
    <t>17</t>
  </si>
  <si>
    <t>หัวเสือ</t>
  </si>
  <si>
    <t>บ้านสามขา</t>
  </si>
  <si>
    <t>18</t>
  </si>
  <si>
    <t>บ้านกิ่ว</t>
  </si>
  <si>
    <t>บ้านกิ่วหลวง</t>
  </si>
  <si>
    <t>19</t>
  </si>
  <si>
    <t>เถิน</t>
  </si>
  <si>
    <t>แม่วะ</t>
  </si>
  <si>
    <t>บ้านท่าช้าง</t>
  </si>
  <si>
    <t>20</t>
  </si>
  <si>
    <t>ห้างฉัตร</t>
  </si>
  <si>
    <t>เวียงตาล</t>
  </si>
  <si>
    <t>บ้านห้วยเรียน</t>
  </si>
  <si>
    <t>21</t>
  </si>
  <si>
    <t>บ้านปางม่วง</t>
  </si>
  <si>
    <t>22</t>
  </si>
  <si>
    <t>แม่เมาะ</t>
  </si>
  <si>
    <t>บ้านเมาะหลวง</t>
  </si>
  <si>
    <t>1.2.</t>
  </si>
  <si>
    <t>23</t>
  </si>
  <si>
    <t>บ้านดง</t>
  </si>
  <si>
    <t>บ้านจำปุย</t>
  </si>
  <si>
    <t>24</t>
  </si>
  <si>
    <t>บ้านท่าสี</t>
  </si>
  <si>
    <t>25</t>
  </si>
  <si>
    <t>สบป้าด</t>
  </si>
  <si>
    <t>บ้านแม่เกี๋ยง</t>
  </si>
  <si>
    <t>26</t>
  </si>
  <si>
    <t>เสริมงาม</t>
  </si>
  <si>
    <t>เสริมกลาง</t>
  </si>
  <si>
    <t>บ้านโป่งน้ำร้อน</t>
  </si>
  <si>
    <t>27</t>
  </si>
  <si>
    <t>เมืองปาน</t>
  </si>
  <si>
    <t>แจ้ซ้อน</t>
  </si>
  <si>
    <t>บ้านแม่แจ๋ม</t>
  </si>
  <si>
    <t>2,3,5</t>
  </si>
  <si>
    <t>28</t>
  </si>
  <si>
    <t>บ้านหลวง</t>
  </si>
  <si>
    <t>2,3</t>
  </si>
  <si>
    <t>29</t>
  </si>
  <si>
    <t>สบปราบ</t>
  </si>
  <si>
    <t>นายาง</t>
  </si>
  <si>
    <t>บ้านแก่น</t>
  </si>
  <si>
    <t>30</t>
  </si>
  <si>
    <t>แม่พริก</t>
  </si>
  <si>
    <t>แม่ปุ</t>
  </si>
  <si>
    <t>บ้านวังผู</t>
  </si>
  <si>
    <t>สรุปข้อมูลกิจกรรมหลัก ด้านการบริการท่องเที่ยว มีดังนี้</t>
  </si>
  <si>
    <t>ประกอบด้วย</t>
  </si>
  <si>
    <t>จำนวนครัวเรือนทั้งหมด เทียบกับจำนวนครัวเรือนที่มีส่วนร่วมกับโครงการ</t>
  </si>
  <si>
    <t xml:space="preserve">สรุปข้อมูลจำนวนเสน่ห์ อัตลักษณ์ ของหมู่บ้าน โดยเฉลี่ย </t>
  </si>
  <si>
    <t>ครัวเรือนทั้งหมด</t>
  </si>
  <si>
    <t>ครัวเรือนมีส่วนร่วม</t>
  </si>
  <si>
    <t>คิดเป็นร้อยละ</t>
  </si>
  <si>
    <t>มีเสน่ห์ โดยเฉลี่ย</t>
  </si>
  <si>
    <t>ด้าน/หมู่บ้าน</t>
  </si>
  <si>
    <t>สรุปรายได้จากการพัฒนาตามโครงการชุมชนท่องเที่ยว OTOP นวัตวิถี ระดับจังหวัด</t>
  </si>
  <si>
    <t>รายได้ ปี 2561</t>
  </si>
  <si>
    <t xml:space="preserve">การจำหน่ายผลิตภัณฑ์ </t>
  </si>
  <si>
    <t>รายได้จากที่พัก</t>
  </si>
  <si>
    <t>การจำหน่ายอาหารและเครื่องดื่ม</t>
  </si>
  <si>
    <t>การบริการท่องเที่ยว</t>
  </si>
  <si>
    <t>(ฐาน)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</si>
</sst>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d\ mmmm\ yyyy"/>
  </numFmts>
  <fonts count="41" x14ac:knownFonts="1">
    <font>
      <sz val="11"/>
      <color rgb="FF000000"/>
      <name val="Tahoma"/>
    </font>
    <font>
      <sz val="16"/>
      <color rgb="FF000000"/>
      <name val="Th sarabunpsk"/>
    </font>
    <font>
      <b/>
      <sz val="16"/>
      <color rgb="FF000000"/>
      <name val="Th sarabunpsk"/>
    </font>
    <font>
      <b/>
      <sz val="14"/>
      <color rgb="FF000000"/>
      <name val="Th sarabunpsk"/>
    </font>
    <font>
      <sz val="14"/>
      <color rgb="FF000000"/>
      <name val="Th sarabunpsk"/>
    </font>
    <font>
      <sz val="16"/>
      <color rgb="FF000000"/>
      <name val="TH SarabunPSK"/>
    </font>
    <font>
      <sz val="11"/>
      <name val="Tahoma"/>
    </font>
    <font>
      <sz val="11"/>
      <name val="Arial"/>
    </font>
    <font>
      <sz val="15"/>
      <color rgb="FF000000"/>
      <name val="Th sarabunpsk"/>
    </font>
    <font>
      <sz val="12"/>
      <color rgb="FF000000"/>
      <name val="Th sarabunpsk"/>
    </font>
    <font>
      <sz val="14"/>
      <color rgb="FFFF0000"/>
      <name val="Th sarabunpsk"/>
    </font>
    <font>
      <b/>
      <sz val="12"/>
      <color rgb="FF000000"/>
      <name val="Th sarabunpsk"/>
    </font>
    <font>
      <sz val="13"/>
      <color rgb="FF000000"/>
      <name val="Th sarabunpsk"/>
    </font>
    <font>
      <sz val="10"/>
      <color rgb="FF000000"/>
      <name val="Th sarabunpsk"/>
    </font>
    <font>
      <b/>
      <u/>
      <sz val="14"/>
      <color rgb="FF000000"/>
      <name val="Th sarabunpsk"/>
    </font>
    <font>
      <b/>
      <u/>
      <sz val="14"/>
      <color rgb="FF000000"/>
      <name val="Th sarabunpsk"/>
    </font>
    <font>
      <b/>
      <u/>
      <sz val="14"/>
      <color rgb="FF000000"/>
      <name val="Th sarabunpsk"/>
    </font>
    <font>
      <b/>
      <u/>
      <sz val="16"/>
      <color rgb="FF000000"/>
      <name val="Th sarabunpsk"/>
    </font>
    <font>
      <b/>
      <u/>
      <sz val="16"/>
      <color rgb="FF000000"/>
      <name val="Th sarabunpsk"/>
    </font>
    <font>
      <b/>
      <u/>
      <sz val="16"/>
      <color rgb="FF000000"/>
      <name val="Th sarabunpsk"/>
    </font>
    <font>
      <b/>
      <u/>
      <sz val="16"/>
      <color rgb="FF000000"/>
      <name val="Th sarabunpsk"/>
    </font>
    <font>
      <b/>
      <u/>
      <sz val="14"/>
      <color rgb="FF000000"/>
      <name val="Th sarabunpsk"/>
    </font>
    <font>
      <b/>
      <u/>
      <sz val="14"/>
      <color rgb="FF000000"/>
      <name val="Th sarabunpsk"/>
    </font>
    <font>
      <b/>
      <u/>
      <sz val="14"/>
      <color rgb="FF000000"/>
      <name val="Th sarabunpsk"/>
    </font>
    <font>
      <sz val="11"/>
      <color rgb="FF000000"/>
      <name val="Th sarabunpsk"/>
    </font>
    <font>
      <b/>
      <u/>
      <sz val="16"/>
      <color rgb="FF000000"/>
      <name val="Th sarabunpsk"/>
    </font>
    <font>
      <b/>
      <u/>
      <sz val="16"/>
      <color rgb="FF000000"/>
      <name val="Th sarabunpsk"/>
    </font>
    <font>
      <b/>
      <u/>
      <sz val="16"/>
      <color rgb="FF000000"/>
      <name val="Th sarabunpsk"/>
    </font>
    <font>
      <b/>
      <u/>
      <sz val="16"/>
      <color rgb="FF000000"/>
      <name val="Th sarabunpsk"/>
    </font>
    <font>
      <b/>
      <u/>
      <sz val="16"/>
      <color rgb="FF000000"/>
      <name val="Th sarabunpsk"/>
    </font>
    <font>
      <b/>
      <u/>
      <sz val="14"/>
      <color rgb="FF000000"/>
      <name val="Th sarabunpsk"/>
    </font>
    <font>
      <b/>
      <u/>
      <sz val="14"/>
      <color rgb="FF000000"/>
      <name val="Th sarabunpsk"/>
    </font>
    <font>
      <b/>
      <u/>
      <sz val="14"/>
      <color rgb="FF000000"/>
      <name val="Th sarabunpsk"/>
    </font>
    <font>
      <b/>
      <u/>
      <sz val="14"/>
      <color rgb="FF000000"/>
      <name val="Th sarabunpsk"/>
    </font>
    <font>
      <b/>
      <u/>
      <sz val="14"/>
      <color rgb="FF000000"/>
      <name val="Th sarabunpsk"/>
    </font>
    <font>
      <b/>
      <u/>
      <sz val="14"/>
      <color rgb="FF000000"/>
      <name val="Th sarabunpsk"/>
    </font>
    <font>
      <b/>
      <sz val="11"/>
      <color rgb="FFA5A5A5"/>
      <name val="Th sarabunpsk"/>
    </font>
    <font>
      <sz val="14"/>
      <name val="Th sarabunpsk"/>
    </font>
    <font>
      <sz val="11"/>
      <name val="Tahoma"/>
    </font>
    <font>
      <sz val="16"/>
      <name val="Th sarabunpsk"/>
    </font>
    <font>
      <b/>
      <sz val="15"/>
      <color rgb="FF000000"/>
      <name val="TH SarabunPSK"/>
    </font>
  </fonts>
  <fills count="21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FFF2CC"/>
        <bgColor rgb="FFFFF2CC"/>
      </patternFill>
    </fill>
    <fill>
      <patternFill patternType="solid">
        <fgColor rgb="FF92D050"/>
        <bgColor rgb="FF92D050"/>
      </patternFill>
    </fill>
    <fill>
      <patternFill patternType="solid">
        <fgColor rgb="FFFBD4B4"/>
        <bgColor rgb="FFFBD4B4"/>
      </patternFill>
    </fill>
    <fill>
      <patternFill patternType="solid">
        <fgColor rgb="FF00FFFF"/>
        <bgColor rgb="FF00FFFF"/>
      </patternFill>
    </fill>
    <fill>
      <patternFill patternType="solid">
        <fgColor rgb="FFC2D69B"/>
        <bgColor rgb="FFC2D69B"/>
      </patternFill>
    </fill>
    <fill>
      <patternFill patternType="solid">
        <fgColor rgb="FFCFE2F3"/>
        <bgColor rgb="FFCFE2F3"/>
      </patternFill>
    </fill>
    <fill>
      <patternFill patternType="solid">
        <fgColor rgb="FFD9EAD3"/>
        <bgColor rgb="FFD9EAD3"/>
      </patternFill>
    </fill>
    <fill>
      <patternFill patternType="solid">
        <fgColor rgb="FFD9D2E9"/>
        <bgColor rgb="FFD9D2E9"/>
      </patternFill>
    </fill>
    <fill>
      <patternFill patternType="solid">
        <fgColor rgb="FF9FC5E8"/>
        <bgColor rgb="FF9FC5E8"/>
      </patternFill>
    </fill>
    <fill>
      <patternFill patternType="solid">
        <fgColor rgb="FFE69138"/>
        <bgColor rgb="FFE69138"/>
      </patternFill>
    </fill>
    <fill>
      <patternFill patternType="solid">
        <fgColor rgb="FFE06666"/>
        <bgColor rgb="FFE06666"/>
      </patternFill>
    </fill>
    <fill>
      <patternFill patternType="solid">
        <fgColor rgb="FFF1C232"/>
        <bgColor rgb="FFF1C232"/>
      </patternFill>
    </fill>
    <fill>
      <patternFill patternType="solid">
        <fgColor rgb="FFFFE599"/>
        <bgColor rgb="FFFFE599"/>
      </patternFill>
    </fill>
    <fill>
      <patternFill patternType="solid">
        <fgColor rgb="FFF4B083"/>
        <bgColor rgb="FFF4B083"/>
      </patternFill>
    </fill>
    <fill>
      <patternFill patternType="solid">
        <fgColor rgb="FFFFD965"/>
        <bgColor rgb="FFFFD965"/>
      </patternFill>
    </fill>
    <fill>
      <patternFill patternType="solid">
        <fgColor rgb="FFD9D9D9"/>
        <bgColor rgb="FFD9D9D9"/>
      </patternFill>
    </fill>
    <fill>
      <patternFill patternType="solid">
        <fgColor rgb="FFD8D8D8"/>
        <bgColor rgb="FFD8D8D8"/>
      </patternFill>
    </fill>
  </fills>
  <borders count="85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 style="hair">
        <color rgb="FF000000"/>
      </bottom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</borders>
  <cellStyleXfs count="1">
    <xf numFmtId="0" fontId="0" fillId="0" borderId="0"/>
  </cellStyleXfs>
  <cellXfs count="281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2" borderId="1" xfId="0" applyFont="1" applyFill="1" applyBorder="1" applyAlignment="1">
      <alignment horizontal="left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3" borderId="2" xfId="0" applyFont="1" applyFill="1" applyBorder="1" applyAlignment="1">
      <alignment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3" fillId="0" borderId="0" xfId="0" applyFont="1"/>
    <xf numFmtId="0" fontId="2" fillId="6" borderId="8" xfId="0" applyFont="1" applyFill="1" applyBorder="1" applyAlignment="1">
      <alignment horizontal="left"/>
    </xf>
    <xf numFmtId="0" fontId="3" fillId="5" borderId="3" xfId="0" applyFont="1" applyFill="1" applyBorder="1" applyAlignment="1">
      <alignment horizontal="left" vertical="center"/>
    </xf>
    <xf numFmtId="0" fontId="2" fillId="6" borderId="9" xfId="0" applyFont="1" applyFill="1" applyBorder="1" applyAlignment="1">
      <alignment horizontal="left"/>
    </xf>
    <xf numFmtId="0" fontId="2" fillId="6" borderId="10" xfId="0" applyFont="1" applyFill="1" applyBorder="1" applyAlignment="1">
      <alignment horizontal="left"/>
    </xf>
    <xf numFmtId="0" fontId="1" fillId="0" borderId="11" xfId="0" applyFont="1" applyBorder="1"/>
    <xf numFmtId="0" fontId="1" fillId="0" borderId="12" xfId="0" applyFont="1" applyBorder="1" applyAlignment="1">
      <alignment vertical="center"/>
    </xf>
    <xf numFmtId="0" fontId="6" fillId="0" borderId="0" xfId="0" applyFont="1"/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1" fillId="0" borderId="0" xfId="0" applyFont="1" applyAlignment="1"/>
    <xf numFmtId="0" fontId="1" fillId="0" borderId="15" xfId="0" applyFont="1" applyBorder="1"/>
    <xf numFmtId="0" fontId="3" fillId="5" borderId="12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right"/>
    </xf>
    <xf numFmtId="0" fontId="6" fillId="0" borderId="0" xfId="0" applyFont="1" applyAlignment="1"/>
    <xf numFmtId="0" fontId="1" fillId="0" borderId="17" xfId="0" applyFont="1" applyBorder="1"/>
    <xf numFmtId="0" fontId="1" fillId="0" borderId="17" xfId="0" applyFont="1" applyBorder="1" applyAlignment="1">
      <alignment horizontal="right"/>
    </xf>
    <xf numFmtId="0" fontId="1" fillId="0" borderId="17" xfId="0" applyFont="1" applyBorder="1" applyAlignment="1"/>
    <xf numFmtId="0" fontId="7" fillId="0" borderId="0" xfId="0" applyFont="1" applyAlignment="1"/>
    <xf numFmtId="0" fontId="8" fillId="0" borderId="0" xfId="0" applyFont="1"/>
    <xf numFmtId="0" fontId="1" fillId="0" borderId="0" xfId="0" applyFont="1" applyAlignment="1">
      <alignment horizontal="right"/>
    </xf>
    <xf numFmtId="0" fontId="1" fillId="0" borderId="11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22" xfId="0" applyFont="1" applyBorder="1" applyAlignment="1">
      <alignment horizontal="center" vertical="center"/>
    </xf>
    <xf numFmtId="0" fontId="8" fillId="0" borderId="17" xfId="0" applyFont="1" applyBorder="1"/>
    <xf numFmtId="0" fontId="4" fillId="3" borderId="23" xfId="0" applyFont="1" applyFill="1" applyBorder="1" applyAlignment="1">
      <alignment horizontal="center" vertical="center"/>
    </xf>
    <xf numFmtId="0" fontId="2" fillId="8" borderId="24" xfId="0" applyFont="1" applyFill="1" applyBorder="1" applyAlignment="1">
      <alignment horizontal="center"/>
    </xf>
    <xf numFmtId="0" fontId="2" fillId="8" borderId="27" xfId="0" applyFont="1" applyFill="1" applyBorder="1" applyAlignment="1">
      <alignment horizontal="center"/>
    </xf>
    <xf numFmtId="187" fontId="6" fillId="0" borderId="0" xfId="0" applyNumberFormat="1" applyFont="1" applyAlignment="1"/>
    <xf numFmtId="0" fontId="4" fillId="9" borderId="32" xfId="0" applyFont="1" applyFill="1" applyBorder="1" applyAlignment="1">
      <alignment horizontal="center" vertical="center"/>
    </xf>
    <xf numFmtId="0" fontId="9" fillId="9" borderId="32" xfId="0" applyFont="1" applyFill="1" applyBorder="1" applyAlignment="1">
      <alignment horizontal="center" vertical="center"/>
    </xf>
    <xf numFmtId="0" fontId="3" fillId="9" borderId="8" xfId="0" applyFont="1" applyFill="1" applyBorder="1" applyAlignment="1">
      <alignment horizontal="center" vertical="center"/>
    </xf>
    <xf numFmtId="0" fontId="3" fillId="9" borderId="9" xfId="0" applyFont="1" applyFill="1" applyBorder="1" applyAlignment="1">
      <alignment horizontal="center" vertical="center"/>
    </xf>
    <xf numFmtId="0" fontId="3" fillId="9" borderId="10" xfId="0" applyFont="1" applyFill="1" applyBorder="1" applyAlignment="1">
      <alignment horizontal="center" vertical="center"/>
    </xf>
    <xf numFmtId="0" fontId="4" fillId="12" borderId="34" xfId="0" applyFont="1" applyFill="1" applyBorder="1" applyAlignment="1">
      <alignment horizontal="center" vertical="center"/>
    </xf>
    <xf numFmtId="0" fontId="4" fillId="2" borderId="36" xfId="0" applyFont="1" applyFill="1" applyBorder="1" applyAlignment="1">
      <alignment horizontal="center" vertical="center"/>
    </xf>
    <xf numFmtId="0" fontId="1" fillId="3" borderId="40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0" fontId="4" fillId="3" borderId="41" xfId="0" applyFont="1" applyFill="1" applyBorder="1" applyAlignment="1">
      <alignment horizontal="center" vertical="center"/>
    </xf>
    <xf numFmtId="0" fontId="10" fillId="10" borderId="42" xfId="0" applyFont="1" applyFill="1" applyBorder="1" applyAlignment="1">
      <alignment horizontal="center"/>
    </xf>
    <xf numFmtId="0" fontId="4" fillId="3" borderId="34" xfId="0" applyFont="1" applyFill="1" applyBorder="1" applyAlignment="1">
      <alignment horizontal="center" vertical="center"/>
    </xf>
    <xf numFmtId="0" fontId="9" fillId="9" borderId="43" xfId="0" applyFont="1" applyFill="1" applyBorder="1" applyAlignment="1">
      <alignment horizontal="center" vertical="center"/>
    </xf>
    <xf numFmtId="0" fontId="4" fillId="9" borderId="44" xfId="0" applyFont="1" applyFill="1" applyBorder="1" applyAlignment="1">
      <alignment horizontal="center" vertical="center"/>
    </xf>
    <xf numFmtId="0" fontId="4" fillId="9" borderId="45" xfId="0" applyFont="1" applyFill="1" applyBorder="1" applyAlignment="1">
      <alignment horizontal="center" vertical="center"/>
    </xf>
    <xf numFmtId="0" fontId="12" fillId="9" borderId="45" xfId="0" applyFont="1" applyFill="1" applyBorder="1" applyAlignment="1">
      <alignment horizontal="center" vertical="center"/>
    </xf>
    <xf numFmtId="0" fontId="4" fillId="9" borderId="46" xfId="0" applyFont="1" applyFill="1" applyBorder="1" applyAlignment="1">
      <alignment horizontal="center" vertical="center"/>
    </xf>
    <xf numFmtId="0" fontId="4" fillId="12" borderId="34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 vertical="center"/>
    </xf>
    <xf numFmtId="0" fontId="4" fillId="9" borderId="34" xfId="0" applyFont="1" applyFill="1" applyBorder="1" applyAlignment="1">
      <alignment horizontal="center" vertical="center"/>
    </xf>
    <xf numFmtId="0" fontId="4" fillId="12" borderId="45" xfId="0" applyFont="1" applyFill="1" applyBorder="1" applyAlignment="1">
      <alignment horizontal="center" vertical="center"/>
    </xf>
    <xf numFmtId="0" fontId="1" fillId="0" borderId="21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4" fillId="9" borderId="43" xfId="0" applyFont="1" applyFill="1" applyBorder="1" applyAlignment="1">
      <alignment horizontal="center" vertical="center"/>
    </xf>
    <xf numFmtId="0" fontId="4" fillId="2" borderId="43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  <xf numFmtId="0" fontId="4" fillId="12" borderId="54" xfId="0" applyFont="1" applyFill="1" applyBorder="1" applyAlignment="1">
      <alignment horizontal="center"/>
    </xf>
    <xf numFmtId="0" fontId="4" fillId="3" borderId="44" xfId="0" applyFont="1" applyFill="1" applyBorder="1" applyAlignment="1">
      <alignment horizontal="center" vertical="center"/>
    </xf>
    <xf numFmtId="0" fontId="12" fillId="10" borderId="1" xfId="0" applyFont="1" applyFill="1" applyBorder="1" applyAlignment="1">
      <alignment horizontal="center"/>
    </xf>
    <xf numFmtId="0" fontId="4" fillId="10" borderId="1" xfId="0" applyFont="1" applyFill="1" applyBorder="1" applyAlignment="1">
      <alignment horizontal="center"/>
    </xf>
    <xf numFmtId="0" fontId="4" fillId="10" borderId="40" xfId="0" applyFont="1" applyFill="1" applyBorder="1" applyAlignment="1">
      <alignment horizontal="center" vertical="center"/>
    </xf>
    <xf numFmtId="0" fontId="4" fillId="3" borderId="45" xfId="0" applyFont="1" applyFill="1" applyBorder="1" applyAlignment="1">
      <alignment horizontal="center" vertical="center"/>
    </xf>
    <xf numFmtId="0" fontId="4" fillId="3" borderId="58" xfId="0" applyFont="1" applyFill="1" applyBorder="1" applyAlignment="1">
      <alignment horizontal="center" vertical="center"/>
    </xf>
    <xf numFmtId="0" fontId="12" fillId="10" borderId="40" xfId="0" applyFont="1" applyFill="1" applyBorder="1" applyAlignment="1">
      <alignment horizontal="center" vertical="center"/>
    </xf>
    <xf numFmtId="0" fontId="4" fillId="3" borderId="43" xfId="0" applyFont="1" applyFill="1" applyBorder="1" applyAlignment="1">
      <alignment horizontal="center" vertical="center"/>
    </xf>
    <xf numFmtId="0" fontId="4" fillId="9" borderId="41" xfId="0" applyFont="1" applyFill="1" applyBorder="1" applyAlignment="1">
      <alignment horizontal="center" vertical="center"/>
    </xf>
    <xf numFmtId="0" fontId="9" fillId="9" borderId="41" xfId="0" applyFont="1" applyFill="1" applyBorder="1" applyAlignment="1">
      <alignment horizontal="center" vertical="center"/>
    </xf>
    <xf numFmtId="0" fontId="4" fillId="10" borderId="44" xfId="0" applyFont="1" applyFill="1" applyBorder="1" applyAlignment="1">
      <alignment horizontal="center" vertical="center"/>
    </xf>
    <xf numFmtId="0" fontId="9" fillId="9" borderId="45" xfId="0" applyFont="1" applyFill="1" applyBorder="1" applyAlignment="1">
      <alignment horizontal="center" vertical="center"/>
    </xf>
    <xf numFmtId="0" fontId="4" fillId="10" borderId="45" xfId="0" applyFont="1" applyFill="1" applyBorder="1" applyAlignment="1">
      <alignment horizontal="center" vertical="center"/>
    </xf>
    <xf numFmtId="0" fontId="4" fillId="10" borderId="58" xfId="0" applyFont="1" applyFill="1" applyBorder="1" applyAlignment="1">
      <alignment horizontal="center" vertical="center"/>
    </xf>
    <xf numFmtId="0" fontId="4" fillId="10" borderId="43" xfId="0" applyFont="1" applyFill="1" applyBorder="1" applyAlignment="1">
      <alignment horizontal="center" vertical="center"/>
    </xf>
    <xf numFmtId="0" fontId="4" fillId="11" borderId="44" xfId="0" applyFont="1" applyFill="1" applyBorder="1" applyAlignment="1">
      <alignment horizontal="center" vertical="center"/>
    </xf>
    <xf numFmtId="0" fontId="4" fillId="11" borderId="45" xfId="0" applyFont="1" applyFill="1" applyBorder="1" applyAlignment="1">
      <alignment horizontal="center" vertical="center"/>
    </xf>
    <xf numFmtId="0" fontId="4" fillId="11" borderId="58" xfId="0" applyFont="1" applyFill="1" applyBorder="1" applyAlignment="1">
      <alignment horizontal="center" vertical="center"/>
    </xf>
    <xf numFmtId="0" fontId="4" fillId="11" borderId="43" xfId="0" applyFont="1" applyFill="1" applyBorder="1" applyAlignment="1">
      <alignment horizontal="center" vertical="center"/>
    </xf>
    <xf numFmtId="0" fontId="4" fillId="3" borderId="45" xfId="0" applyFont="1" applyFill="1" applyBorder="1" applyAlignment="1">
      <alignment horizontal="left" vertical="center"/>
    </xf>
    <xf numFmtId="0" fontId="4" fillId="10" borderId="1" xfId="0" applyFont="1" applyFill="1" applyBorder="1" applyAlignment="1">
      <alignment horizontal="center" vertical="center"/>
    </xf>
    <xf numFmtId="0" fontId="4" fillId="9" borderId="2" xfId="0" applyFont="1" applyFill="1" applyBorder="1" applyAlignment="1">
      <alignment horizontal="center" vertical="center"/>
    </xf>
    <xf numFmtId="0" fontId="4" fillId="2" borderId="42" xfId="0" applyFont="1" applyFill="1" applyBorder="1" applyAlignment="1">
      <alignment horizontal="center" vertical="center"/>
    </xf>
    <xf numFmtId="0" fontId="4" fillId="2" borderId="34" xfId="0" applyFont="1" applyFill="1" applyBorder="1" applyAlignment="1">
      <alignment horizontal="center" vertical="center"/>
    </xf>
    <xf numFmtId="0" fontId="4" fillId="2" borderId="45" xfId="0" applyFont="1" applyFill="1" applyBorder="1" applyAlignment="1">
      <alignment horizontal="center" vertical="center"/>
    </xf>
    <xf numFmtId="0" fontId="4" fillId="2" borderId="59" xfId="0" applyFont="1" applyFill="1" applyBorder="1" applyAlignment="1">
      <alignment horizontal="center" vertical="center"/>
    </xf>
    <xf numFmtId="0" fontId="4" fillId="4" borderId="44" xfId="0" applyFont="1" applyFill="1" applyBorder="1" applyAlignment="1">
      <alignment horizontal="center" vertical="center"/>
    </xf>
    <xf numFmtId="0" fontId="4" fillId="4" borderId="45" xfId="0" applyFont="1" applyFill="1" applyBorder="1" applyAlignment="1">
      <alignment horizontal="center" vertical="center"/>
    </xf>
    <xf numFmtId="0" fontId="3" fillId="4" borderId="45" xfId="0" applyFont="1" applyFill="1" applyBorder="1" applyAlignment="1">
      <alignment horizontal="center" vertical="center"/>
    </xf>
    <xf numFmtId="0" fontId="4" fillId="16" borderId="34" xfId="0" applyFont="1" applyFill="1" applyBorder="1" applyAlignment="1">
      <alignment horizontal="center" vertical="center"/>
    </xf>
    <xf numFmtId="0" fontId="4" fillId="16" borderId="4" xfId="0" applyFont="1" applyFill="1" applyBorder="1" applyAlignment="1">
      <alignment horizontal="center" vertical="center"/>
    </xf>
    <xf numFmtId="0" fontId="4" fillId="16" borderId="59" xfId="0" applyFont="1" applyFill="1" applyBorder="1" applyAlignment="1">
      <alignment horizontal="center" vertical="center"/>
    </xf>
    <xf numFmtId="0" fontId="1" fillId="0" borderId="60" xfId="0" applyFont="1" applyBorder="1" applyAlignment="1">
      <alignment vertical="center"/>
    </xf>
    <xf numFmtId="0" fontId="1" fillId="3" borderId="61" xfId="0" applyFont="1" applyFill="1" applyBorder="1" applyAlignment="1">
      <alignment vertical="center"/>
    </xf>
    <xf numFmtId="0" fontId="1" fillId="0" borderId="62" xfId="0" applyFont="1" applyBorder="1" applyAlignment="1">
      <alignment horizontal="center" vertical="center"/>
    </xf>
    <xf numFmtId="0" fontId="1" fillId="3" borderId="63" xfId="0" applyFont="1" applyFill="1" applyBorder="1" applyAlignment="1">
      <alignment horizontal="center" vertical="center"/>
    </xf>
    <xf numFmtId="0" fontId="1" fillId="0" borderId="64" xfId="0" applyFont="1" applyBorder="1" applyAlignment="1">
      <alignment horizontal="center" vertical="center"/>
    </xf>
    <xf numFmtId="0" fontId="4" fillId="3" borderId="65" xfId="0" applyFont="1" applyFill="1" applyBorder="1" applyAlignment="1">
      <alignment horizontal="center" vertical="center"/>
    </xf>
    <xf numFmtId="0" fontId="4" fillId="3" borderId="66" xfId="0" applyFont="1" applyFill="1" applyBorder="1" applyAlignment="1">
      <alignment horizontal="center" vertical="center"/>
    </xf>
    <xf numFmtId="0" fontId="4" fillId="10" borderId="67" xfId="0" applyFont="1" applyFill="1" applyBorder="1" applyAlignment="1">
      <alignment horizontal="center" vertical="center"/>
    </xf>
    <xf numFmtId="0" fontId="12" fillId="10" borderId="67" xfId="0" applyFont="1" applyFill="1" applyBorder="1" applyAlignment="1">
      <alignment horizontal="center" vertical="center"/>
    </xf>
    <xf numFmtId="0" fontId="4" fillId="3" borderId="68" xfId="0" applyFont="1" applyFill="1" applyBorder="1" applyAlignment="1">
      <alignment horizontal="center" vertical="center"/>
    </xf>
    <xf numFmtId="0" fontId="4" fillId="3" borderId="69" xfId="0" applyFont="1" applyFill="1" applyBorder="1" applyAlignment="1">
      <alignment horizontal="center" vertical="center"/>
    </xf>
    <xf numFmtId="0" fontId="4" fillId="3" borderId="70" xfId="0" applyFont="1" applyFill="1" applyBorder="1" applyAlignment="1">
      <alignment horizontal="center" vertical="center"/>
    </xf>
    <xf numFmtId="0" fontId="9" fillId="9" borderId="65" xfId="0" applyFont="1" applyFill="1" applyBorder="1" applyAlignment="1">
      <alignment horizontal="center" vertical="center"/>
    </xf>
    <xf numFmtId="0" fontId="4" fillId="9" borderId="65" xfId="0" applyFont="1" applyFill="1" applyBorder="1" applyAlignment="1">
      <alignment horizontal="center" vertical="center"/>
    </xf>
    <xf numFmtId="0" fontId="4" fillId="9" borderId="66" xfId="0" applyFont="1" applyFill="1" applyBorder="1" applyAlignment="1">
      <alignment horizontal="center" vertical="center"/>
    </xf>
    <xf numFmtId="0" fontId="4" fillId="9" borderId="68" xfId="0" applyFont="1" applyFill="1" applyBorder="1" applyAlignment="1">
      <alignment horizontal="center" vertical="center"/>
    </xf>
    <xf numFmtId="0" fontId="4" fillId="9" borderId="71" xfId="0" applyFont="1" applyFill="1" applyBorder="1" applyAlignment="1">
      <alignment horizontal="center" vertical="center"/>
    </xf>
    <xf numFmtId="0" fontId="12" fillId="9" borderId="68" xfId="0" applyFont="1" applyFill="1" applyBorder="1" applyAlignment="1">
      <alignment horizontal="center" vertical="center"/>
    </xf>
    <xf numFmtId="0" fontId="4" fillId="10" borderId="66" xfId="0" applyFont="1" applyFill="1" applyBorder="1" applyAlignment="1">
      <alignment horizontal="center" vertical="center"/>
    </xf>
    <xf numFmtId="0" fontId="4" fillId="10" borderId="68" xfId="0" applyFont="1" applyFill="1" applyBorder="1" applyAlignment="1">
      <alignment horizontal="center" vertical="center"/>
    </xf>
    <xf numFmtId="0" fontId="4" fillId="10" borderId="69" xfId="0" applyFont="1" applyFill="1" applyBorder="1" applyAlignment="1">
      <alignment horizontal="center" vertical="center"/>
    </xf>
    <xf numFmtId="0" fontId="4" fillId="10" borderId="70" xfId="0" applyFont="1" applyFill="1" applyBorder="1" applyAlignment="1">
      <alignment horizontal="center" vertical="center"/>
    </xf>
    <xf numFmtId="0" fontId="4" fillId="11" borderId="66" xfId="0" applyFont="1" applyFill="1" applyBorder="1" applyAlignment="1">
      <alignment horizontal="center" vertical="center"/>
    </xf>
    <xf numFmtId="0" fontId="13" fillId="11" borderId="68" xfId="0" applyFont="1" applyFill="1" applyBorder="1" applyAlignment="1">
      <alignment horizontal="center" vertical="center"/>
    </xf>
    <xf numFmtId="0" fontId="4" fillId="11" borderId="68" xfId="0" applyFont="1" applyFill="1" applyBorder="1" applyAlignment="1">
      <alignment horizontal="center" vertical="center"/>
    </xf>
    <xf numFmtId="0" fontId="4" fillId="11" borderId="69" xfId="0" applyFont="1" applyFill="1" applyBorder="1" applyAlignment="1">
      <alignment horizontal="center" vertical="center"/>
    </xf>
    <xf numFmtId="0" fontId="4" fillId="11" borderId="70" xfId="0" applyFont="1" applyFill="1" applyBorder="1" applyAlignment="1">
      <alignment horizontal="center" vertical="center"/>
    </xf>
    <xf numFmtId="0" fontId="4" fillId="3" borderId="68" xfId="0" applyFont="1" applyFill="1" applyBorder="1" applyAlignment="1">
      <alignment horizontal="left" vertical="center"/>
    </xf>
    <xf numFmtId="0" fontId="4" fillId="10" borderId="72" xfId="0" applyFont="1" applyFill="1" applyBorder="1" applyAlignment="1">
      <alignment horizontal="center" vertical="center"/>
    </xf>
    <xf numFmtId="0" fontId="4" fillId="9" borderId="73" xfId="0" applyFont="1" applyFill="1" applyBorder="1" applyAlignment="1">
      <alignment horizontal="center" vertical="center"/>
    </xf>
    <xf numFmtId="0" fontId="12" fillId="9" borderId="73" xfId="0" applyFont="1" applyFill="1" applyBorder="1" applyAlignment="1">
      <alignment horizontal="center" vertical="center"/>
    </xf>
    <xf numFmtId="0" fontId="4" fillId="12" borderId="73" xfId="0" applyFont="1" applyFill="1" applyBorder="1" applyAlignment="1">
      <alignment horizontal="center" vertical="center"/>
    </xf>
    <xf numFmtId="0" fontId="4" fillId="9" borderId="61" xfId="0" applyFont="1" applyFill="1" applyBorder="1" applyAlignment="1">
      <alignment horizontal="center" vertical="center"/>
    </xf>
    <xf numFmtId="0" fontId="4" fillId="12" borderId="74" xfId="0" applyFont="1" applyFill="1" applyBorder="1" applyAlignment="1">
      <alignment horizontal="center"/>
    </xf>
    <xf numFmtId="0" fontId="4" fillId="2" borderId="70" xfId="0" applyFont="1" applyFill="1" applyBorder="1" applyAlignment="1">
      <alignment horizontal="center" vertical="center"/>
    </xf>
    <xf numFmtId="0" fontId="4" fillId="2" borderId="66" xfId="0" applyFont="1" applyFill="1" applyBorder="1" applyAlignment="1">
      <alignment horizontal="center" vertical="center"/>
    </xf>
    <xf numFmtId="0" fontId="4" fillId="2" borderId="68" xfId="0" applyFont="1" applyFill="1" applyBorder="1" applyAlignment="1">
      <alignment horizontal="center" vertical="center"/>
    </xf>
    <xf numFmtId="0" fontId="10" fillId="2" borderId="68" xfId="0" applyFont="1" applyFill="1" applyBorder="1" applyAlignment="1">
      <alignment horizontal="center" vertical="center"/>
    </xf>
    <xf numFmtId="0" fontId="4" fillId="2" borderId="71" xfId="0" applyFont="1" applyFill="1" applyBorder="1" applyAlignment="1">
      <alignment horizontal="center" vertical="center"/>
    </xf>
    <xf numFmtId="0" fontId="4" fillId="4" borderId="66" xfId="0" applyFont="1" applyFill="1" applyBorder="1" applyAlignment="1">
      <alignment horizontal="center" vertical="center"/>
    </xf>
    <xf numFmtId="0" fontId="4" fillId="4" borderId="69" xfId="0" applyFont="1" applyFill="1" applyBorder="1" applyAlignment="1">
      <alignment horizontal="center" vertical="center"/>
    </xf>
    <xf numFmtId="0" fontId="4" fillId="16" borderId="69" xfId="0" applyFont="1" applyFill="1" applyBorder="1" applyAlignment="1">
      <alignment horizontal="center" vertical="center"/>
    </xf>
    <xf numFmtId="0" fontId="4" fillId="16" borderId="68" xfId="0" applyFont="1" applyFill="1" applyBorder="1" applyAlignment="1">
      <alignment horizontal="center" vertical="center"/>
    </xf>
    <xf numFmtId="0" fontId="3" fillId="4" borderId="69" xfId="0" applyFont="1" applyFill="1" applyBorder="1" applyAlignment="1">
      <alignment horizontal="center" vertical="center"/>
    </xf>
    <xf numFmtId="0" fontId="4" fillId="16" borderId="71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4" fillId="17" borderId="75" xfId="0" applyFont="1" applyFill="1" applyBorder="1"/>
    <xf numFmtId="0" fontId="11" fillId="0" borderId="0" xfId="0" applyFont="1"/>
    <xf numFmtId="0" fontId="15" fillId="0" borderId="76" xfId="0" applyFont="1" applyBorder="1"/>
    <xf numFmtId="0" fontId="11" fillId="0" borderId="0" xfId="0" applyFont="1" applyAlignment="1">
      <alignment horizontal="left"/>
    </xf>
    <xf numFmtId="0" fontId="16" fillId="0" borderId="0" xfId="0" applyFont="1"/>
    <xf numFmtId="0" fontId="17" fillId="18" borderId="34" xfId="0" applyFont="1" applyFill="1" applyBorder="1" applyAlignment="1"/>
    <xf numFmtId="0" fontId="18" fillId="18" borderId="77" xfId="0" applyFont="1" applyFill="1" applyBorder="1"/>
    <xf numFmtId="0" fontId="3" fillId="0" borderId="78" xfId="0" applyFont="1" applyBorder="1"/>
    <xf numFmtId="0" fontId="19" fillId="18" borderId="77" xfId="0" applyFont="1" applyFill="1" applyBorder="1" applyAlignment="1">
      <alignment horizontal="center"/>
    </xf>
    <xf numFmtId="0" fontId="20" fillId="18" borderId="77" xfId="0" applyFont="1" applyFill="1" applyBorder="1" applyAlignment="1">
      <alignment horizontal="left"/>
    </xf>
    <xf numFmtId="0" fontId="21" fillId="2" borderId="24" xfId="0" applyFont="1" applyFill="1" applyBorder="1"/>
    <xf numFmtId="0" fontId="22" fillId="2" borderId="79" xfId="0" applyFont="1" applyFill="1" applyBorder="1"/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3" fontId="25" fillId="2" borderId="80" xfId="0" applyNumberFormat="1" applyFont="1" applyFill="1" applyBorder="1" applyAlignment="1">
      <alignment horizontal="center" vertical="center"/>
    </xf>
    <xf numFmtId="0" fontId="26" fillId="2" borderId="3" xfId="0" applyFont="1" applyFill="1" applyBorder="1" applyAlignment="1">
      <alignment horizontal="left"/>
    </xf>
    <xf numFmtId="0" fontId="27" fillId="2" borderId="10" xfId="0" applyFont="1" applyFill="1" applyBorder="1" applyAlignment="1">
      <alignment horizontal="center"/>
    </xf>
    <xf numFmtId="0" fontId="28" fillId="2" borderId="80" xfId="0" applyFont="1" applyFill="1" applyBorder="1" applyAlignment="1">
      <alignment horizontal="center"/>
    </xf>
    <xf numFmtId="0" fontId="29" fillId="2" borderId="80" xfId="0" applyFont="1" applyFill="1" applyBorder="1" applyAlignment="1">
      <alignment horizontal="right"/>
    </xf>
    <xf numFmtId="49" fontId="30" fillId="0" borderId="81" xfId="0" applyNumberFormat="1" applyFont="1" applyBorder="1" applyAlignment="1">
      <alignment horizontal="center"/>
    </xf>
    <xf numFmtId="49" fontId="3" fillId="0" borderId="76" xfId="0" applyNumberFormat="1" applyFont="1" applyBorder="1" applyAlignment="1"/>
    <xf numFmtId="0" fontId="3" fillId="0" borderId="76" xfId="0" applyFont="1" applyBorder="1" applyAlignment="1">
      <alignment horizontal="left"/>
    </xf>
    <xf numFmtId="3" fontId="3" fillId="0" borderId="76" xfId="0" applyNumberFormat="1" applyFont="1" applyBorder="1" applyAlignment="1">
      <alignment horizontal="center" vertical="center"/>
    </xf>
    <xf numFmtId="3" fontId="4" fillId="0" borderId="76" xfId="0" applyNumberFormat="1" applyFont="1" applyBorder="1" applyAlignment="1">
      <alignment horizontal="center" vertical="center"/>
    </xf>
    <xf numFmtId="3" fontId="4" fillId="0" borderId="76" xfId="0" applyNumberFormat="1" applyFont="1" applyBorder="1" applyAlignment="1">
      <alignment horizontal="center" vertical="center"/>
    </xf>
    <xf numFmtId="3" fontId="4" fillId="19" borderId="82" xfId="0" applyNumberFormat="1" applyFont="1" applyFill="1" applyBorder="1" applyAlignment="1">
      <alignment horizontal="center" vertical="center"/>
    </xf>
    <xf numFmtId="49" fontId="4" fillId="0" borderId="76" xfId="0" applyNumberFormat="1" applyFont="1" applyBorder="1" applyAlignment="1">
      <alignment horizontal="left" vertical="center"/>
    </xf>
    <xf numFmtId="49" fontId="31" fillId="0" borderId="17" xfId="0" applyNumberFormat="1" applyFont="1" applyBorder="1" applyAlignment="1">
      <alignment horizontal="center" vertical="center"/>
    </xf>
    <xf numFmtId="3" fontId="4" fillId="0" borderId="82" xfId="0" applyNumberFormat="1" applyFont="1" applyBorder="1" applyAlignment="1">
      <alignment horizontal="center" vertical="center"/>
    </xf>
    <xf numFmtId="49" fontId="32" fillId="0" borderId="78" xfId="0" applyNumberFormat="1" applyFont="1" applyBorder="1"/>
    <xf numFmtId="3" fontId="4" fillId="20" borderId="82" xfId="0" applyNumberFormat="1" applyFont="1" applyFill="1" applyBorder="1" applyAlignment="1">
      <alignment horizontal="center" vertical="center"/>
    </xf>
    <xf numFmtId="3" fontId="3" fillId="0" borderId="76" xfId="0" applyNumberFormat="1" applyFont="1" applyBorder="1" applyAlignment="1">
      <alignment horizontal="center" vertical="center"/>
    </xf>
    <xf numFmtId="3" fontId="4" fillId="20" borderId="83" xfId="0" applyNumberFormat="1" applyFont="1" applyFill="1" applyBorder="1" applyAlignment="1">
      <alignment horizontal="center" vertical="center"/>
    </xf>
    <xf numFmtId="3" fontId="4" fillId="20" borderId="82" xfId="0" applyNumberFormat="1" applyFont="1" applyFill="1" applyBorder="1" applyAlignment="1">
      <alignment horizontal="center"/>
    </xf>
    <xf numFmtId="3" fontId="4" fillId="20" borderId="84" xfId="0" applyNumberFormat="1" applyFont="1" applyFill="1" applyBorder="1" applyAlignment="1">
      <alignment horizontal="center"/>
    </xf>
    <xf numFmtId="49" fontId="33" fillId="0" borderId="84" xfId="0" applyNumberFormat="1" applyFont="1" applyBorder="1" applyAlignment="1">
      <alignment horizontal="center"/>
    </xf>
    <xf numFmtId="49" fontId="3" fillId="0" borderId="82" xfId="0" applyNumberFormat="1" applyFont="1" applyBorder="1" applyAlignment="1"/>
    <xf numFmtId="0" fontId="3" fillId="0" borderId="82" xfId="0" applyFont="1" applyBorder="1" applyAlignment="1">
      <alignment horizontal="left"/>
    </xf>
    <xf numFmtId="3" fontId="3" fillId="0" borderId="82" xfId="0" applyNumberFormat="1" applyFont="1" applyBorder="1" applyAlignment="1">
      <alignment horizontal="center" vertical="center"/>
    </xf>
    <xf numFmtId="3" fontId="4" fillId="0" borderId="82" xfId="0" applyNumberFormat="1" applyFont="1" applyBorder="1" applyAlignment="1">
      <alignment horizontal="center" vertical="center"/>
    </xf>
    <xf numFmtId="49" fontId="4" fillId="0" borderId="82" xfId="0" applyNumberFormat="1" applyFont="1" applyBorder="1" applyAlignment="1">
      <alignment horizontal="left" vertical="center"/>
    </xf>
    <xf numFmtId="3" fontId="3" fillId="17" borderId="80" xfId="0" applyNumberFormat="1" applyFont="1" applyFill="1" applyBorder="1" applyAlignment="1">
      <alignment horizontal="center" vertical="center"/>
    </xf>
    <xf numFmtId="3" fontId="3" fillId="0" borderId="76" xfId="0" applyNumberFormat="1" applyFont="1" applyBorder="1" applyAlignment="1">
      <alignment horizontal="left" vertical="center"/>
    </xf>
    <xf numFmtId="49" fontId="4" fillId="17" borderId="80" xfId="0" applyNumberFormat="1" applyFont="1" applyFill="1" applyBorder="1" applyAlignment="1">
      <alignment horizontal="left" vertical="center"/>
    </xf>
    <xf numFmtId="49" fontId="34" fillId="0" borderId="81" xfId="0" applyNumberFormat="1" applyFont="1" applyBorder="1" applyAlignment="1">
      <alignment horizontal="center"/>
    </xf>
    <xf numFmtId="3" fontId="4" fillId="0" borderId="76" xfId="0" applyNumberFormat="1" applyFont="1" applyBorder="1" applyAlignment="1">
      <alignment horizontal="left" vertical="center"/>
    </xf>
    <xf numFmtId="3" fontId="3" fillId="0" borderId="82" xfId="0" applyNumberFormat="1" applyFont="1" applyBorder="1" applyAlignment="1">
      <alignment horizontal="center" vertical="center"/>
    </xf>
    <xf numFmtId="3" fontId="4" fillId="0" borderId="76" xfId="0" applyNumberFormat="1" applyFont="1" applyBorder="1" applyAlignment="1">
      <alignment horizontal="left" vertical="center"/>
    </xf>
    <xf numFmtId="49" fontId="4" fillId="0" borderId="76" xfId="0" applyNumberFormat="1" applyFont="1" applyBorder="1" applyAlignment="1">
      <alignment horizontal="left" vertical="center"/>
    </xf>
    <xf numFmtId="3" fontId="3" fillId="0" borderId="82" xfId="0" applyNumberFormat="1" applyFont="1" applyBorder="1" applyAlignment="1">
      <alignment horizontal="left" vertical="center"/>
    </xf>
    <xf numFmtId="49" fontId="35" fillId="0" borderId="84" xfId="0" applyNumberFormat="1" applyFont="1" applyBorder="1" applyAlignment="1">
      <alignment horizontal="center"/>
    </xf>
    <xf numFmtId="3" fontId="4" fillId="0" borderId="82" xfId="0" applyNumberFormat="1" applyFont="1" applyBorder="1" applyAlignment="1">
      <alignment horizontal="left" vertical="center"/>
    </xf>
    <xf numFmtId="3" fontId="4" fillId="0" borderId="82" xfId="0" applyNumberFormat="1" applyFont="1" applyBorder="1" applyAlignment="1">
      <alignment horizontal="left" vertical="center"/>
    </xf>
    <xf numFmtId="49" fontId="4" fillId="0" borderId="82" xfId="0" applyNumberFormat="1" applyFont="1" applyBorder="1" applyAlignment="1">
      <alignment horizontal="left" vertical="center"/>
    </xf>
    <xf numFmtId="3" fontId="36" fillId="0" borderId="0" xfId="0" applyNumberFormat="1" applyFont="1" applyAlignment="1">
      <alignment horizontal="center" vertical="center"/>
    </xf>
    <xf numFmtId="49" fontId="1" fillId="0" borderId="0" xfId="0" applyNumberFormat="1" applyFont="1"/>
    <xf numFmtId="3" fontId="4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center"/>
    </xf>
    <xf numFmtId="0" fontId="1" fillId="0" borderId="16" xfId="0" applyFont="1" applyBorder="1"/>
    <xf numFmtId="0" fontId="4" fillId="0" borderId="18" xfId="0" applyFont="1" applyBorder="1"/>
    <xf numFmtId="0" fontId="4" fillId="0" borderId="19" xfId="0" applyFont="1" applyBorder="1"/>
    <xf numFmtId="0" fontId="37" fillId="0" borderId="16" xfId="0" applyFont="1" applyBorder="1"/>
    <xf numFmtId="0" fontId="38" fillId="0" borderId="19" xfId="0" applyFont="1" applyBorder="1"/>
    <xf numFmtId="0" fontId="8" fillId="0" borderId="80" xfId="0" applyFont="1" applyBorder="1"/>
    <xf numFmtId="49" fontId="1" fillId="0" borderId="16" xfId="0" applyNumberFormat="1" applyFont="1" applyBorder="1"/>
    <xf numFmtId="0" fontId="1" fillId="0" borderId="18" xfId="0" applyFont="1" applyBorder="1"/>
    <xf numFmtId="3" fontId="4" fillId="0" borderId="80" xfId="0" applyNumberFormat="1" applyFont="1" applyBorder="1" applyAlignment="1">
      <alignment horizontal="center"/>
    </xf>
    <xf numFmtId="0" fontId="1" fillId="0" borderId="19" xfId="0" applyFont="1" applyBorder="1"/>
    <xf numFmtId="3" fontId="1" fillId="0" borderId="16" xfId="0" applyNumberFormat="1" applyFont="1" applyBorder="1" applyAlignment="1">
      <alignment horizontal="center" vertical="center"/>
    </xf>
    <xf numFmtId="3" fontId="1" fillId="0" borderId="16" xfId="0" applyNumberFormat="1" applyFont="1" applyBorder="1"/>
    <xf numFmtId="3" fontId="1" fillId="0" borderId="19" xfId="0" applyNumberFormat="1" applyFont="1" applyBorder="1"/>
    <xf numFmtId="4" fontId="1" fillId="0" borderId="80" xfId="0" applyNumberFormat="1" applyFont="1" applyBorder="1"/>
    <xf numFmtId="0" fontId="38" fillId="0" borderId="18" xfId="0" applyFont="1" applyBorder="1"/>
    <xf numFmtId="0" fontId="4" fillId="0" borderId="18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80" xfId="0" applyFont="1" applyBorder="1" applyAlignment="1">
      <alignment horizontal="center"/>
    </xf>
    <xf numFmtId="3" fontId="39" fillId="0" borderId="80" xfId="0" applyNumberFormat="1" applyFont="1" applyBorder="1"/>
    <xf numFmtId="3" fontId="1" fillId="0" borderId="0" xfId="0" applyNumberFormat="1" applyFont="1" applyAlignment="1">
      <alignment horizontal="center"/>
    </xf>
    <xf numFmtId="3" fontId="1" fillId="0" borderId="80" xfId="0" applyNumberFormat="1" applyFont="1" applyBorder="1"/>
    <xf numFmtId="0" fontId="6" fillId="0" borderId="0" xfId="0" applyFont="1" applyAlignment="1">
      <alignment horizontal="center" vertical="center"/>
    </xf>
    <xf numFmtId="4" fontId="37" fillId="0" borderId="0" xfId="0" applyNumberFormat="1" applyFont="1"/>
    <xf numFmtId="0" fontId="3" fillId="4" borderId="53" xfId="0" applyFont="1" applyFill="1" applyBorder="1" applyAlignment="1">
      <alignment horizontal="center" vertical="center"/>
    </xf>
    <xf numFmtId="0" fontId="6" fillId="0" borderId="18" xfId="0" applyFont="1" applyBorder="1"/>
    <xf numFmtId="0" fontId="6" fillId="0" borderId="19" xfId="0" applyFont="1" applyBorder="1"/>
    <xf numFmtId="0" fontId="3" fillId="15" borderId="56" xfId="0" applyFont="1" applyFill="1" applyBorder="1" applyAlignment="1">
      <alignment horizontal="center" vertical="center"/>
    </xf>
    <xf numFmtId="0" fontId="6" fillId="0" borderId="6" xfId="0" applyFont="1" applyBorder="1"/>
    <xf numFmtId="0" fontId="6" fillId="0" borderId="57" xfId="0" applyFont="1" applyBorder="1"/>
    <xf numFmtId="0" fontId="3" fillId="13" borderId="37" xfId="0" applyFont="1" applyFill="1" applyBorder="1" applyAlignment="1">
      <alignment horizontal="center" vertical="center"/>
    </xf>
    <xf numFmtId="0" fontId="6" fillId="0" borderId="38" xfId="0" applyFont="1" applyBorder="1"/>
    <xf numFmtId="0" fontId="6" fillId="0" borderId="39" xfId="0" applyFont="1" applyBorder="1"/>
    <xf numFmtId="0" fontId="3" fillId="2" borderId="16" xfId="0" applyFont="1" applyFill="1" applyBorder="1" applyAlignment="1">
      <alignment horizontal="center" vertical="center"/>
    </xf>
    <xf numFmtId="0" fontId="6" fillId="0" borderId="55" xfId="0" applyFont="1" applyBorder="1"/>
    <xf numFmtId="0" fontId="3" fillId="2" borderId="53" xfId="0" applyFont="1" applyFill="1" applyBorder="1" applyAlignment="1">
      <alignment horizontal="center" vertical="center"/>
    </xf>
    <xf numFmtId="0" fontId="4" fillId="9" borderId="16" xfId="0" applyFont="1" applyFill="1" applyBorder="1" applyAlignment="1">
      <alignment horizontal="center" vertical="center"/>
    </xf>
    <xf numFmtId="0" fontId="4" fillId="9" borderId="50" xfId="0" applyFont="1" applyFill="1" applyBorder="1" applyAlignment="1">
      <alignment horizontal="center" vertical="center"/>
    </xf>
    <xf numFmtId="0" fontId="6" fillId="0" borderId="51" xfId="0" applyFont="1" applyBorder="1"/>
    <xf numFmtId="0" fontId="6" fillId="0" borderId="52" xfId="0" applyFont="1" applyBorder="1"/>
    <xf numFmtId="0" fontId="3" fillId="9" borderId="5" xfId="0" applyFont="1" applyFill="1" applyBorder="1" applyAlignment="1">
      <alignment horizontal="center" vertical="center"/>
    </xf>
    <xf numFmtId="0" fontId="6" fillId="0" borderId="35" xfId="0" applyFont="1" applyBorder="1"/>
    <xf numFmtId="49" fontId="3" fillId="17" borderId="16" xfId="0" applyNumberFormat="1" applyFont="1" applyFill="1" applyBorder="1" applyAlignment="1">
      <alignment horizontal="right"/>
    </xf>
    <xf numFmtId="0" fontId="4" fillId="10" borderId="47" xfId="0" applyFont="1" applyFill="1" applyBorder="1" applyAlignment="1">
      <alignment horizontal="center" vertical="center"/>
    </xf>
    <xf numFmtId="0" fontId="3" fillId="14" borderId="16" xfId="0" applyFont="1" applyFill="1" applyBorder="1" applyAlignment="1">
      <alignment horizontal="center" vertical="center"/>
    </xf>
    <xf numFmtId="0" fontId="4" fillId="11" borderId="16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6" fillId="0" borderId="7" xfId="0" applyFont="1" applyBorder="1"/>
    <xf numFmtId="0" fontId="3" fillId="10" borderId="33" xfId="0" applyFont="1" applyFill="1" applyBorder="1" applyAlignment="1">
      <alignment horizontal="center" vertical="center"/>
    </xf>
    <xf numFmtId="0" fontId="6" fillId="0" borderId="30" xfId="0" applyFont="1" applyBorder="1"/>
    <xf numFmtId="0" fontId="6" fillId="0" borderId="31" xfId="0" applyFont="1" applyBorder="1"/>
    <xf numFmtId="0" fontId="2" fillId="9" borderId="25" xfId="0" applyFont="1" applyFill="1" applyBorder="1" applyAlignment="1">
      <alignment horizontal="center" vertical="center"/>
    </xf>
    <xf numFmtId="0" fontId="1" fillId="3" borderId="26" xfId="0" applyFont="1" applyFill="1" applyBorder="1" applyAlignment="1">
      <alignment horizontal="center" vertical="center"/>
    </xf>
    <xf numFmtId="0" fontId="6" fillId="0" borderId="28" xfId="0" applyFont="1" applyBorder="1"/>
    <xf numFmtId="0" fontId="6" fillId="0" borderId="29" xfId="0" applyFont="1" applyBorder="1"/>
    <xf numFmtId="0" fontId="3" fillId="2" borderId="25" xfId="0" applyFont="1" applyFill="1" applyBorder="1" applyAlignment="1">
      <alignment horizontal="center" vertical="center"/>
    </xf>
    <xf numFmtId="0" fontId="3" fillId="7" borderId="16" xfId="0" applyFont="1" applyFill="1" applyBorder="1" applyAlignment="1">
      <alignment horizontal="center" vertical="center"/>
    </xf>
    <xf numFmtId="0" fontId="3" fillId="3" borderId="25" xfId="0" applyFont="1" applyFill="1" applyBorder="1" applyAlignment="1">
      <alignment horizontal="center" vertical="center"/>
    </xf>
    <xf numFmtId="0" fontId="3" fillId="11" borderId="25" xfId="0" applyFont="1" applyFill="1" applyBorder="1" applyAlignment="1">
      <alignment horizontal="center" vertical="center"/>
    </xf>
    <xf numFmtId="0" fontId="11" fillId="14" borderId="16" xfId="0" applyFont="1" applyFill="1" applyBorder="1" applyAlignment="1">
      <alignment horizontal="center" vertical="center"/>
    </xf>
    <xf numFmtId="0" fontId="4" fillId="10" borderId="16" xfId="0" applyFont="1" applyFill="1" applyBorder="1" applyAlignment="1">
      <alignment horizontal="center"/>
    </xf>
    <xf numFmtId="0" fontId="3" fillId="9" borderId="25" xfId="0" applyFont="1" applyFill="1" applyBorder="1" applyAlignment="1">
      <alignment horizontal="center" vertical="center"/>
    </xf>
    <xf numFmtId="3" fontId="1" fillId="0" borderId="18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1" xfId="0" applyFont="1" applyBorder="1" applyAlignment="1">
      <alignment horizontal="center" vertical="center"/>
    </xf>
    <xf numFmtId="0" fontId="0" fillId="0" borderId="0" xfId="0" applyFont="1" applyAlignment="1"/>
    <xf numFmtId="0" fontId="3" fillId="13" borderId="48" xfId="0" applyFont="1" applyFill="1" applyBorder="1" applyAlignment="1">
      <alignment horizontal="center" vertical="center"/>
    </xf>
    <xf numFmtId="0" fontId="6" fillId="0" borderId="49" xfId="0" applyFont="1" applyBorder="1"/>
    <xf numFmtId="0" fontId="6" fillId="0" borderId="20" xfId="0" applyFont="1" applyBorder="1"/>
    <xf numFmtId="0" fontId="2" fillId="0" borderId="0" xfId="0" applyFont="1" applyAlignment="1">
      <alignment horizontal="center"/>
    </xf>
    <xf numFmtId="0" fontId="2" fillId="4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W254"/>
  <sheetViews>
    <sheetView tabSelected="1" workbookViewId="0">
      <pane xSplit="7" ySplit="7" topLeftCell="H8" activePane="bottomRight" state="frozen"/>
      <selection pane="topRight" activeCell="H1" sqref="H1"/>
      <selection pane="bottomLeft" activeCell="A8" sqref="A8"/>
      <selection pane="bottomRight" activeCell="H8" sqref="H8"/>
    </sheetView>
  </sheetViews>
  <sheetFormatPr defaultColWidth="12.625" defaultRowHeight="15" customHeight="1" x14ac:dyDescent="0.2"/>
  <cols>
    <col min="1" max="1" width="1.25" customWidth="1"/>
    <col min="2" max="2" width="1.875" customWidth="1"/>
    <col min="3" max="3" width="4" customWidth="1"/>
    <col min="4" max="4" width="10.125" customWidth="1"/>
    <col min="5" max="5" width="6.625" customWidth="1"/>
    <col min="6" max="6" width="3" customWidth="1"/>
    <col min="7" max="7" width="11.5" customWidth="1"/>
    <col min="8" max="8" width="6.625" customWidth="1"/>
    <col min="9" max="9" width="6.375" customWidth="1"/>
    <col min="10" max="10" width="5.125" customWidth="1"/>
    <col min="11" max="11" width="5.375" customWidth="1"/>
    <col min="12" max="12" width="6.25" customWidth="1"/>
    <col min="13" max="13" width="9.25" customWidth="1"/>
    <col min="14" max="14" width="11.25" customWidth="1"/>
    <col min="15" max="15" width="8.375" customWidth="1"/>
    <col min="16" max="16" width="7" customWidth="1"/>
    <col min="17" max="17" width="7.75" customWidth="1"/>
    <col min="18" max="18" width="7.625" customWidth="1"/>
    <col min="19" max="19" width="7.25" customWidth="1"/>
    <col min="20" max="20" width="7.75" customWidth="1"/>
    <col min="21" max="21" width="7.625" customWidth="1"/>
    <col min="22" max="24" width="10.875" customWidth="1"/>
    <col min="25" max="25" width="9.25" customWidth="1"/>
    <col min="26" max="26" width="5.125" customWidth="1"/>
    <col min="27" max="27" width="8.125" customWidth="1"/>
    <col min="28" max="28" width="8.25" customWidth="1"/>
    <col min="29" max="29" width="6.375" customWidth="1"/>
    <col min="30" max="30" width="4.75" customWidth="1"/>
    <col min="31" max="31" width="4.5" customWidth="1"/>
    <col min="32" max="32" width="6.25" customWidth="1"/>
    <col min="33" max="33" width="5.75" customWidth="1"/>
    <col min="34" max="34" width="7.625" customWidth="1"/>
    <col min="35" max="35" width="5.75" customWidth="1"/>
    <col min="36" max="36" width="11.375" customWidth="1"/>
    <col min="37" max="38" width="11.125" customWidth="1"/>
    <col min="39" max="39" width="10.875" customWidth="1"/>
    <col min="40" max="41" width="12" customWidth="1"/>
    <col min="42" max="42" width="12.25" customWidth="1"/>
    <col min="43" max="46" width="12.125" customWidth="1"/>
    <col min="47" max="47" width="10.75" customWidth="1"/>
    <col min="48" max="48" width="10.375" customWidth="1"/>
    <col min="49" max="49" width="10.625" customWidth="1"/>
    <col min="50" max="50" width="9.25" customWidth="1"/>
    <col min="51" max="54" width="10.25" customWidth="1"/>
    <col min="55" max="57" width="12.625" customWidth="1"/>
    <col min="58" max="58" width="6" customWidth="1"/>
    <col min="59" max="59" width="26.875" customWidth="1"/>
    <col min="60" max="60" width="9.25" customWidth="1"/>
    <col min="61" max="64" width="8.875" customWidth="1"/>
    <col min="65" max="67" width="14" customWidth="1"/>
    <col min="68" max="68" width="11.25" customWidth="1"/>
    <col min="69" max="69" width="10.875" customWidth="1"/>
    <col min="70" max="70" width="9.5" customWidth="1"/>
    <col min="71" max="71" width="11.5" customWidth="1"/>
    <col min="72" max="72" width="9.5" customWidth="1"/>
    <col min="73" max="74" width="7.375" customWidth="1"/>
    <col min="75" max="75" width="8.125" customWidth="1"/>
    <col min="76" max="76" width="11.375" customWidth="1"/>
    <col min="77" max="77" width="9.5" customWidth="1"/>
    <col min="78" max="79" width="5.5" customWidth="1"/>
    <col min="80" max="80" width="6.125" customWidth="1"/>
    <col min="81" max="81" width="12.125" customWidth="1"/>
    <col min="82" max="84" width="6.125" customWidth="1"/>
    <col min="85" max="85" width="7.875" customWidth="1"/>
    <col min="86" max="87" width="6.5" customWidth="1"/>
    <col min="88" max="88" width="6.625" customWidth="1"/>
    <col min="89" max="89" width="6.5" customWidth="1"/>
    <col min="90" max="101" width="9.75" customWidth="1"/>
  </cols>
  <sheetData>
    <row r="1" spans="1:101" ht="24" customHeight="1" x14ac:dyDescent="0.35">
      <c r="A1" s="1"/>
      <c r="B1" s="2"/>
      <c r="C1" s="3"/>
      <c r="D1" s="2"/>
      <c r="E1" s="2"/>
      <c r="F1" s="2"/>
      <c r="G1" s="2"/>
      <c r="H1" s="2" t="s">
        <v>0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4"/>
      <c r="AA1" s="4"/>
      <c r="AB1" s="4"/>
      <c r="AC1" s="4"/>
      <c r="AD1" s="4"/>
      <c r="AE1" s="4"/>
      <c r="AF1" s="4"/>
      <c r="AG1" s="4"/>
      <c r="AH1" s="4"/>
      <c r="AI1" s="4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4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</row>
    <row r="2" spans="1:101" ht="24" customHeight="1" x14ac:dyDescent="0.35">
      <c r="A2" s="5" t="s">
        <v>1</v>
      </c>
      <c r="B2" s="6"/>
      <c r="C2" s="7"/>
      <c r="D2" s="6"/>
      <c r="E2" s="6"/>
      <c r="F2" s="6"/>
      <c r="G2" s="1"/>
      <c r="H2" s="1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9"/>
      <c r="AA2" s="9"/>
      <c r="AB2" s="9"/>
      <c r="AC2" s="9"/>
      <c r="AD2" s="9"/>
      <c r="AE2" s="9"/>
      <c r="AF2" s="9"/>
      <c r="AG2" s="9"/>
      <c r="AH2" s="9"/>
      <c r="AI2" s="9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"/>
      <c r="AX2" s="1"/>
      <c r="AY2" s="1"/>
      <c r="AZ2" s="1"/>
      <c r="BA2" s="1"/>
      <c r="BB2" s="1"/>
      <c r="BC2" s="1"/>
      <c r="BD2" s="1"/>
      <c r="BE2" s="1"/>
      <c r="BF2" s="1"/>
      <c r="BG2" s="11"/>
      <c r="BH2" s="1"/>
      <c r="BI2" s="10"/>
      <c r="BJ2" s="10"/>
      <c r="BK2" s="10"/>
      <c r="BL2" s="10"/>
      <c r="BM2" s="10"/>
      <c r="BN2" s="10"/>
      <c r="BO2" s="10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</row>
    <row r="3" spans="1:101" ht="19.5" customHeight="1" x14ac:dyDescent="0.2">
      <c r="A3" s="12"/>
      <c r="B3" s="13"/>
      <c r="C3" s="13"/>
      <c r="D3" s="13"/>
      <c r="E3" s="13"/>
      <c r="F3" s="13"/>
      <c r="G3" s="14"/>
      <c r="H3" s="256" t="s">
        <v>4</v>
      </c>
      <c r="I3" s="238"/>
      <c r="J3" s="238"/>
      <c r="K3" s="238"/>
      <c r="L3" s="238"/>
      <c r="M3" s="238"/>
      <c r="N3" s="238"/>
      <c r="O3" s="238"/>
      <c r="P3" s="238"/>
      <c r="Q3" s="238"/>
      <c r="R3" s="238"/>
      <c r="S3" s="238"/>
      <c r="T3" s="238"/>
      <c r="U3" s="238"/>
      <c r="V3" s="238"/>
      <c r="W3" s="238"/>
      <c r="X3" s="238"/>
      <c r="Y3" s="238"/>
      <c r="Z3" s="238"/>
      <c r="AA3" s="238"/>
      <c r="AB3" s="238"/>
      <c r="AC3" s="238"/>
      <c r="AD3" s="238"/>
      <c r="AE3" s="238"/>
      <c r="AF3" s="238"/>
      <c r="AG3" s="257"/>
      <c r="AH3" s="18"/>
      <c r="AI3" s="18"/>
      <c r="AJ3" s="256" t="s">
        <v>4</v>
      </c>
      <c r="AK3" s="238"/>
      <c r="AL3" s="238"/>
      <c r="AM3" s="238"/>
      <c r="AN3" s="238"/>
      <c r="AO3" s="238"/>
      <c r="AP3" s="238"/>
      <c r="AQ3" s="238"/>
      <c r="AR3" s="238"/>
      <c r="AS3" s="238"/>
      <c r="AT3" s="238"/>
      <c r="AU3" s="238"/>
      <c r="AV3" s="238"/>
      <c r="AW3" s="238"/>
      <c r="AX3" s="238"/>
      <c r="AY3" s="238"/>
      <c r="AZ3" s="238"/>
      <c r="BA3" s="238"/>
      <c r="BB3" s="257"/>
      <c r="BC3" s="26"/>
      <c r="BD3" s="26"/>
      <c r="BE3" s="26"/>
      <c r="BF3" s="256" t="s">
        <v>4</v>
      </c>
      <c r="BG3" s="238"/>
      <c r="BH3" s="238"/>
      <c r="BI3" s="238"/>
      <c r="BJ3" s="238"/>
      <c r="BK3" s="238"/>
      <c r="BL3" s="257"/>
      <c r="BM3" s="29"/>
      <c r="BN3" s="29"/>
      <c r="BO3" s="29"/>
      <c r="BP3" s="266" t="s">
        <v>19</v>
      </c>
      <c r="BQ3" s="235"/>
      <c r="BR3" s="235"/>
      <c r="BS3" s="235"/>
      <c r="BT3" s="235"/>
      <c r="BU3" s="235"/>
      <c r="BV3" s="235"/>
      <c r="BW3" s="236"/>
      <c r="BX3" s="266" t="s">
        <v>19</v>
      </c>
      <c r="BY3" s="235"/>
      <c r="BZ3" s="235"/>
      <c r="CA3" s="235"/>
      <c r="CB3" s="235"/>
      <c r="CC3" s="235"/>
      <c r="CD3" s="235"/>
      <c r="CE3" s="235"/>
      <c r="CF3" s="235"/>
      <c r="CG3" s="235"/>
      <c r="CH3" s="235"/>
      <c r="CI3" s="235"/>
      <c r="CJ3" s="236"/>
      <c r="CK3" s="266" t="s">
        <v>19</v>
      </c>
      <c r="CL3" s="235"/>
      <c r="CM3" s="235"/>
      <c r="CN3" s="235"/>
      <c r="CO3" s="235"/>
      <c r="CP3" s="235"/>
      <c r="CQ3" s="235"/>
      <c r="CR3" s="235"/>
      <c r="CS3" s="235"/>
      <c r="CT3" s="235"/>
      <c r="CU3" s="235"/>
      <c r="CV3" s="235"/>
      <c r="CW3" s="236"/>
    </row>
    <row r="4" spans="1:101" ht="19.5" customHeight="1" x14ac:dyDescent="0.2">
      <c r="A4" s="262" t="s">
        <v>29</v>
      </c>
      <c r="B4" s="263"/>
      <c r="C4" s="263"/>
      <c r="D4" s="263"/>
      <c r="E4" s="263"/>
      <c r="F4" s="263"/>
      <c r="G4" s="264"/>
      <c r="H4" s="42" t="s">
        <v>18</v>
      </c>
      <c r="I4" s="42" t="s">
        <v>18</v>
      </c>
      <c r="J4" s="267" t="s">
        <v>37</v>
      </c>
      <c r="K4" s="259"/>
      <c r="L4" s="259"/>
      <c r="M4" s="259"/>
      <c r="N4" s="259"/>
      <c r="O4" s="259"/>
      <c r="P4" s="259"/>
      <c r="Q4" s="259"/>
      <c r="R4" s="259"/>
      <c r="S4" s="259"/>
      <c r="T4" s="259"/>
      <c r="U4" s="259"/>
      <c r="V4" s="259"/>
      <c r="W4" s="259"/>
      <c r="X4" s="259"/>
      <c r="Y4" s="47" t="s">
        <v>18</v>
      </c>
      <c r="Z4" s="261" t="s">
        <v>53</v>
      </c>
      <c r="AA4" s="259"/>
      <c r="AB4" s="259"/>
      <c r="AC4" s="259"/>
      <c r="AD4" s="259"/>
      <c r="AE4" s="259"/>
      <c r="AF4" s="259"/>
      <c r="AG4" s="259"/>
      <c r="AH4" s="259"/>
      <c r="AI4" s="260"/>
      <c r="AJ4" s="258" t="s">
        <v>54</v>
      </c>
      <c r="AK4" s="259"/>
      <c r="AL4" s="259"/>
      <c r="AM4" s="259"/>
      <c r="AN4" s="259"/>
      <c r="AO4" s="259"/>
      <c r="AP4" s="259"/>
      <c r="AQ4" s="259"/>
      <c r="AR4" s="259"/>
      <c r="AS4" s="259"/>
      <c r="AT4" s="260"/>
      <c r="AU4" s="268" t="s">
        <v>55</v>
      </c>
      <c r="AV4" s="259"/>
      <c r="AW4" s="259"/>
      <c r="AX4" s="259"/>
      <c r="AY4" s="259"/>
      <c r="AZ4" s="259"/>
      <c r="BA4" s="259"/>
      <c r="BB4" s="259"/>
      <c r="BC4" s="259"/>
      <c r="BD4" s="259"/>
      <c r="BE4" s="260"/>
      <c r="BF4" s="267" t="s">
        <v>56</v>
      </c>
      <c r="BG4" s="259"/>
      <c r="BH4" s="259"/>
      <c r="BI4" s="259"/>
      <c r="BJ4" s="259"/>
      <c r="BK4" s="259"/>
      <c r="BL4" s="259"/>
      <c r="BM4" s="259"/>
      <c r="BN4" s="259"/>
      <c r="BO4" s="260"/>
      <c r="BP4" s="48"/>
      <c r="BQ4" s="49"/>
      <c r="BR4" s="49"/>
      <c r="BS4" s="50"/>
      <c r="BT4" s="51" t="s">
        <v>18</v>
      </c>
      <c r="BU4" s="250" t="s">
        <v>57</v>
      </c>
      <c r="BV4" s="238"/>
      <c r="BW4" s="251"/>
      <c r="BX4" s="51" t="s">
        <v>58</v>
      </c>
      <c r="BY4" s="51" t="s">
        <v>59</v>
      </c>
      <c r="BZ4" s="246" t="s">
        <v>60</v>
      </c>
      <c r="CA4" s="235"/>
      <c r="CB4" s="235"/>
      <c r="CC4" s="236"/>
      <c r="CD4" s="52" t="s">
        <v>18</v>
      </c>
      <c r="CE4" s="265" t="s">
        <v>61</v>
      </c>
      <c r="CF4" s="259"/>
      <c r="CG4" s="259"/>
      <c r="CH4" s="259"/>
      <c r="CI4" s="259"/>
      <c r="CJ4" s="259"/>
      <c r="CK4" s="260"/>
      <c r="CL4" s="240" t="s">
        <v>62</v>
      </c>
      <c r="CM4" s="241"/>
      <c r="CN4" s="241"/>
      <c r="CO4" s="241"/>
      <c r="CP4" s="241"/>
      <c r="CQ4" s="241"/>
      <c r="CR4" s="241"/>
      <c r="CS4" s="241"/>
      <c r="CT4" s="241"/>
      <c r="CU4" s="241"/>
      <c r="CV4" s="241"/>
      <c r="CW4" s="242"/>
    </row>
    <row r="5" spans="1:101" ht="19.5" customHeight="1" x14ac:dyDescent="0.3">
      <c r="A5" s="53"/>
      <c r="B5" s="54"/>
      <c r="C5" s="54"/>
      <c r="D5" s="54"/>
      <c r="E5" s="54"/>
      <c r="F5" s="54"/>
      <c r="G5" s="54"/>
      <c r="H5" s="55" t="s">
        <v>63</v>
      </c>
      <c r="I5" s="55" t="s">
        <v>64</v>
      </c>
      <c r="J5" s="56"/>
      <c r="K5" s="270" t="s">
        <v>65</v>
      </c>
      <c r="L5" s="235"/>
      <c r="M5" s="235"/>
      <c r="N5" s="235"/>
      <c r="O5" s="236"/>
      <c r="P5" s="57" t="s">
        <v>66</v>
      </c>
      <c r="Q5" s="57" t="s">
        <v>59</v>
      </c>
      <c r="R5" s="269" t="s">
        <v>67</v>
      </c>
      <c r="S5" s="235"/>
      <c r="T5" s="235"/>
      <c r="U5" s="235"/>
      <c r="V5" s="235"/>
      <c r="W5" s="235"/>
      <c r="X5" s="236"/>
      <c r="Y5" s="58" t="s">
        <v>68</v>
      </c>
      <c r="Z5" s="59" t="s">
        <v>69</v>
      </c>
      <c r="AA5" s="60" t="s">
        <v>70</v>
      </c>
      <c r="AB5" s="60" t="s">
        <v>70</v>
      </c>
      <c r="AC5" s="60" t="s">
        <v>70</v>
      </c>
      <c r="AD5" s="60" t="s">
        <v>70</v>
      </c>
      <c r="AE5" s="60" t="s">
        <v>70</v>
      </c>
      <c r="AF5" s="60" t="s">
        <v>70</v>
      </c>
      <c r="AG5" s="60" t="s">
        <v>70</v>
      </c>
      <c r="AH5" s="61" t="s">
        <v>70</v>
      </c>
      <c r="AI5" s="62" t="s">
        <v>70</v>
      </c>
      <c r="AJ5" s="253" t="s">
        <v>18</v>
      </c>
      <c r="AK5" s="235"/>
      <c r="AL5" s="235"/>
      <c r="AM5" s="236"/>
      <c r="AN5" s="254" t="s">
        <v>67</v>
      </c>
      <c r="AO5" s="235"/>
      <c r="AP5" s="235"/>
      <c r="AQ5" s="235"/>
      <c r="AR5" s="235"/>
      <c r="AS5" s="235"/>
      <c r="AT5" s="236"/>
      <c r="AU5" s="255" t="s">
        <v>71</v>
      </c>
      <c r="AV5" s="235"/>
      <c r="AW5" s="235"/>
      <c r="AX5" s="236"/>
      <c r="AY5" s="254" t="s">
        <v>67</v>
      </c>
      <c r="AZ5" s="235"/>
      <c r="BA5" s="235"/>
      <c r="BB5" s="235"/>
      <c r="BC5" s="235"/>
      <c r="BD5" s="235"/>
      <c r="BE5" s="236"/>
      <c r="BF5" s="64" t="s">
        <v>18</v>
      </c>
      <c r="BG5" s="57" t="s">
        <v>73</v>
      </c>
      <c r="BH5" s="57" t="s">
        <v>18</v>
      </c>
      <c r="BI5" s="254" t="s">
        <v>67</v>
      </c>
      <c r="BJ5" s="235"/>
      <c r="BK5" s="235"/>
      <c r="BL5" s="235"/>
      <c r="BM5" s="235"/>
      <c r="BN5" s="235"/>
      <c r="BO5" s="236"/>
      <c r="BP5" s="65" t="s">
        <v>74</v>
      </c>
      <c r="BQ5" s="65" t="s">
        <v>75</v>
      </c>
      <c r="BR5" s="65" t="s">
        <v>75</v>
      </c>
      <c r="BS5" s="65" t="s">
        <v>76</v>
      </c>
      <c r="BT5" s="66" t="s">
        <v>77</v>
      </c>
      <c r="BU5" s="247" t="s">
        <v>78</v>
      </c>
      <c r="BV5" s="248"/>
      <c r="BW5" s="249"/>
      <c r="BX5" s="66" t="s">
        <v>80</v>
      </c>
      <c r="BY5" s="66" t="s">
        <v>63</v>
      </c>
      <c r="BZ5" s="246" t="s">
        <v>81</v>
      </c>
      <c r="CA5" s="236"/>
      <c r="CB5" s="246" t="s">
        <v>82</v>
      </c>
      <c r="CC5" s="236"/>
      <c r="CD5" s="70" t="s">
        <v>83</v>
      </c>
      <c r="CE5" s="245" t="s">
        <v>84</v>
      </c>
      <c r="CF5" s="235"/>
      <c r="CG5" s="236"/>
      <c r="CH5" s="71" t="s">
        <v>85</v>
      </c>
      <c r="CI5" s="71" t="s">
        <v>86</v>
      </c>
      <c r="CJ5" s="243" t="s">
        <v>87</v>
      </c>
      <c r="CK5" s="244"/>
      <c r="CL5" s="234" t="s">
        <v>89</v>
      </c>
      <c r="CM5" s="235"/>
      <c r="CN5" s="235"/>
      <c r="CO5" s="235"/>
      <c r="CP5" s="235"/>
      <c r="CQ5" s="235"/>
      <c r="CR5" s="235"/>
      <c r="CS5" s="236"/>
      <c r="CT5" s="237" t="s">
        <v>90</v>
      </c>
      <c r="CU5" s="238"/>
      <c r="CV5" s="238"/>
      <c r="CW5" s="239"/>
    </row>
    <row r="6" spans="1:101" ht="19.5" customHeight="1" x14ac:dyDescent="0.3">
      <c r="A6" s="53"/>
      <c r="B6" s="54"/>
      <c r="C6" s="54"/>
      <c r="D6" s="54"/>
      <c r="E6" s="54"/>
      <c r="F6" s="54"/>
      <c r="G6" s="54"/>
      <c r="H6" s="55" t="s">
        <v>91</v>
      </c>
      <c r="I6" s="55"/>
      <c r="J6" s="73" t="s">
        <v>18</v>
      </c>
      <c r="K6" s="74" t="s">
        <v>86</v>
      </c>
      <c r="L6" s="79" t="s">
        <v>93</v>
      </c>
      <c r="M6" s="79" t="s">
        <v>94</v>
      </c>
      <c r="N6" s="79" t="s">
        <v>95</v>
      </c>
      <c r="O6" s="79" t="s">
        <v>96</v>
      </c>
      <c r="P6" s="77" t="s">
        <v>18</v>
      </c>
      <c r="Q6" s="77" t="s">
        <v>97</v>
      </c>
      <c r="R6" s="78" t="s">
        <v>98</v>
      </c>
      <c r="S6" s="78" t="s">
        <v>99</v>
      </c>
      <c r="T6" s="78" t="s">
        <v>100</v>
      </c>
      <c r="U6" s="80" t="s">
        <v>101</v>
      </c>
      <c r="V6" s="80" t="s">
        <v>102</v>
      </c>
      <c r="W6" s="80" t="s">
        <v>103</v>
      </c>
      <c r="X6" s="80" t="s">
        <v>104</v>
      </c>
      <c r="Y6" s="82" t="s">
        <v>105</v>
      </c>
      <c r="Z6" s="59" t="s">
        <v>86</v>
      </c>
      <c r="AA6" s="60" t="s">
        <v>106</v>
      </c>
      <c r="AB6" s="84" t="s">
        <v>107</v>
      </c>
      <c r="AC6" s="60" t="s">
        <v>108</v>
      </c>
      <c r="AD6" s="60" t="s">
        <v>109</v>
      </c>
      <c r="AE6" s="60" t="s">
        <v>110</v>
      </c>
      <c r="AF6" s="60" t="s">
        <v>111</v>
      </c>
      <c r="AG6" s="60" t="s">
        <v>112</v>
      </c>
      <c r="AH6" s="61" t="s">
        <v>113</v>
      </c>
      <c r="AI6" s="62" t="s">
        <v>114</v>
      </c>
      <c r="AJ6" s="83" t="s">
        <v>115</v>
      </c>
      <c r="AK6" s="85" t="s">
        <v>116</v>
      </c>
      <c r="AL6" s="85" t="s">
        <v>117</v>
      </c>
      <c r="AM6" s="85" t="s">
        <v>114</v>
      </c>
      <c r="AN6" s="86" t="s">
        <v>98</v>
      </c>
      <c r="AO6" s="86" t="s">
        <v>99</v>
      </c>
      <c r="AP6" s="86" t="s">
        <v>100</v>
      </c>
      <c r="AQ6" s="87" t="s">
        <v>101</v>
      </c>
      <c r="AR6" s="87" t="s">
        <v>102</v>
      </c>
      <c r="AS6" s="87" t="s">
        <v>103</v>
      </c>
      <c r="AT6" s="87" t="s">
        <v>104</v>
      </c>
      <c r="AU6" s="88" t="s">
        <v>118</v>
      </c>
      <c r="AV6" s="89" t="s">
        <v>119</v>
      </c>
      <c r="AW6" s="89" t="s">
        <v>120</v>
      </c>
      <c r="AX6" s="89" t="s">
        <v>114</v>
      </c>
      <c r="AY6" s="90" t="s">
        <v>98</v>
      </c>
      <c r="AZ6" s="90" t="s">
        <v>99</v>
      </c>
      <c r="BA6" s="90" t="s">
        <v>100</v>
      </c>
      <c r="BB6" s="91" t="s">
        <v>101</v>
      </c>
      <c r="BC6" s="91" t="s">
        <v>102</v>
      </c>
      <c r="BD6" s="91" t="s">
        <v>103</v>
      </c>
      <c r="BE6" s="91" t="s">
        <v>104</v>
      </c>
      <c r="BF6" s="73" t="s">
        <v>8</v>
      </c>
      <c r="BG6" s="92"/>
      <c r="BH6" s="77" t="s">
        <v>121</v>
      </c>
      <c r="BI6" s="86" t="s">
        <v>98</v>
      </c>
      <c r="BJ6" s="86" t="s">
        <v>99</v>
      </c>
      <c r="BK6" s="86" t="s">
        <v>100</v>
      </c>
      <c r="BL6" s="86" t="s">
        <v>101</v>
      </c>
      <c r="BM6" s="86" t="s">
        <v>102</v>
      </c>
      <c r="BN6" s="86" t="s">
        <v>103</v>
      </c>
      <c r="BO6" s="86" t="s">
        <v>104</v>
      </c>
      <c r="BP6" s="60" t="s">
        <v>122</v>
      </c>
      <c r="BQ6" s="60" t="s">
        <v>123</v>
      </c>
      <c r="BR6" s="60" t="s">
        <v>124</v>
      </c>
      <c r="BS6" s="60" t="s">
        <v>125</v>
      </c>
      <c r="BT6" s="66" t="s">
        <v>126</v>
      </c>
      <c r="BU6" s="65" t="s">
        <v>127</v>
      </c>
      <c r="BV6" s="65" t="s">
        <v>128</v>
      </c>
      <c r="BW6" s="94" t="s">
        <v>66</v>
      </c>
      <c r="BX6" s="66" t="s">
        <v>129</v>
      </c>
      <c r="BY6" s="66" t="s">
        <v>131</v>
      </c>
      <c r="BZ6" s="94" t="s">
        <v>132</v>
      </c>
      <c r="CA6" s="94" t="s">
        <v>133</v>
      </c>
      <c r="CB6" s="94" t="s">
        <v>97</v>
      </c>
      <c r="CC6" s="65" t="s">
        <v>135</v>
      </c>
      <c r="CD6" s="70" t="s">
        <v>136</v>
      </c>
      <c r="CE6" s="95" t="s">
        <v>137</v>
      </c>
      <c r="CF6" s="96" t="s">
        <v>97</v>
      </c>
      <c r="CG6" s="96" t="s">
        <v>138</v>
      </c>
      <c r="CH6" s="97" t="s">
        <v>139</v>
      </c>
      <c r="CI6" s="97" t="s">
        <v>139</v>
      </c>
      <c r="CJ6" s="96" t="s">
        <v>140</v>
      </c>
      <c r="CK6" s="98" t="s">
        <v>141</v>
      </c>
      <c r="CL6" s="99" t="s">
        <v>98</v>
      </c>
      <c r="CM6" s="100" t="s">
        <v>99</v>
      </c>
      <c r="CN6" s="100" t="s">
        <v>100</v>
      </c>
      <c r="CO6" s="100" t="s">
        <v>101</v>
      </c>
      <c r="CP6" s="100" t="s">
        <v>102</v>
      </c>
      <c r="CQ6" s="100" t="s">
        <v>103</v>
      </c>
      <c r="CR6" s="100" t="s">
        <v>104</v>
      </c>
      <c r="CS6" s="101" t="s">
        <v>66</v>
      </c>
      <c r="CT6" s="102" t="s">
        <v>138</v>
      </c>
      <c r="CU6" s="103" t="s">
        <v>85</v>
      </c>
      <c r="CV6" s="102" t="s">
        <v>86</v>
      </c>
      <c r="CW6" s="104" t="s">
        <v>142</v>
      </c>
    </row>
    <row r="7" spans="1:101" ht="19.5" customHeight="1" x14ac:dyDescent="0.2">
      <c r="A7" s="106"/>
      <c r="B7" s="108"/>
      <c r="C7" s="108"/>
      <c r="D7" s="108"/>
      <c r="E7" s="108"/>
      <c r="F7" s="108"/>
      <c r="G7" s="108"/>
      <c r="H7" s="110"/>
      <c r="I7" s="110"/>
      <c r="J7" s="111" t="s">
        <v>143</v>
      </c>
      <c r="K7" s="113"/>
      <c r="L7" s="113"/>
      <c r="M7" s="113" t="s">
        <v>144</v>
      </c>
      <c r="N7" s="113" t="s">
        <v>68</v>
      </c>
      <c r="O7" s="113" t="s">
        <v>145</v>
      </c>
      <c r="P7" s="114" t="s">
        <v>138</v>
      </c>
      <c r="Q7" s="114" t="s">
        <v>141</v>
      </c>
      <c r="R7" s="115">
        <v>2561</v>
      </c>
      <c r="S7" s="115">
        <v>2561</v>
      </c>
      <c r="T7" s="115">
        <v>2561</v>
      </c>
      <c r="U7" s="116">
        <v>2561</v>
      </c>
      <c r="V7" s="116">
        <v>2561</v>
      </c>
      <c r="W7" s="116">
        <v>2561</v>
      </c>
      <c r="X7" s="116">
        <v>2561</v>
      </c>
      <c r="Y7" s="117" t="s">
        <v>146</v>
      </c>
      <c r="Z7" s="119"/>
      <c r="AA7" s="120"/>
      <c r="AB7" s="120" t="s">
        <v>147</v>
      </c>
      <c r="AC7" s="120"/>
      <c r="AD7" s="120"/>
      <c r="AE7" s="120"/>
      <c r="AF7" s="120"/>
      <c r="AG7" s="120" t="s">
        <v>148</v>
      </c>
      <c r="AH7" s="122" t="s">
        <v>149</v>
      </c>
      <c r="AI7" s="121"/>
      <c r="AJ7" s="123" t="s">
        <v>139</v>
      </c>
      <c r="AK7" s="124" t="s">
        <v>150</v>
      </c>
      <c r="AL7" s="124" t="s">
        <v>151</v>
      </c>
      <c r="AM7" s="124" t="s">
        <v>139</v>
      </c>
      <c r="AN7" s="125">
        <v>2561</v>
      </c>
      <c r="AO7" s="125">
        <v>2561</v>
      </c>
      <c r="AP7" s="125">
        <v>2561</v>
      </c>
      <c r="AQ7" s="126">
        <v>2561</v>
      </c>
      <c r="AR7" s="126">
        <v>2561</v>
      </c>
      <c r="AS7" s="126">
        <v>2561</v>
      </c>
      <c r="AT7" s="126">
        <v>2561</v>
      </c>
      <c r="AU7" s="127"/>
      <c r="AV7" s="128" t="s">
        <v>152</v>
      </c>
      <c r="AW7" s="129" t="s">
        <v>86</v>
      </c>
      <c r="AX7" s="129"/>
      <c r="AY7" s="130">
        <v>2561</v>
      </c>
      <c r="AZ7" s="130">
        <v>2561</v>
      </c>
      <c r="BA7" s="130">
        <v>2561</v>
      </c>
      <c r="BB7" s="131">
        <v>2561</v>
      </c>
      <c r="BC7" s="131">
        <v>2561</v>
      </c>
      <c r="BD7" s="131">
        <v>2561</v>
      </c>
      <c r="BE7" s="131">
        <v>2561</v>
      </c>
      <c r="BF7" s="111"/>
      <c r="BG7" s="132"/>
      <c r="BH7" s="114" t="s">
        <v>153</v>
      </c>
      <c r="BI7" s="125">
        <v>2561</v>
      </c>
      <c r="BJ7" s="125">
        <v>2561</v>
      </c>
      <c r="BK7" s="125">
        <v>2561</v>
      </c>
      <c r="BL7" s="125">
        <v>2561</v>
      </c>
      <c r="BM7" s="125">
        <v>2561</v>
      </c>
      <c r="BN7" s="125">
        <v>2561</v>
      </c>
      <c r="BO7" s="125">
        <v>2561</v>
      </c>
      <c r="BP7" s="134" t="s">
        <v>154</v>
      </c>
      <c r="BQ7" s="134" t="s">
        <v>154</v>
      </c>
      <c r="BR7" s="134" t="s">
        <v>126</v>
      </c>
      <c r="BS7" s="135" t="s">
        <v>155</v>
      </c>
      <c r="BT7" s="136" t="s">
        <v>141</v>
      </c>
      <c r="BU7" s="134" t="s">
        <v>156</v>
      </c>
      <c r="BV7" s="134"/>
      <c r="BW7" s="137"/>
      <c r="BX7" s="136" t="s">
        <v>158</v>
      </c>
      <c r="BY7" s="136" t="s">
        <v>159</v>
      </c>
      <c r="BZ7" s="137"/>
      <c r="CA7" s="137"/>
      <c r="CB7" s="137" t="s">
        <v>141</v>
      </c>
      <c r="CC7" s="134" t="s">
        <v>160</v>
      </c>
      <c r="CD7" s="139" t="s">
        <v>161</v>
      </c>
      <c r="CE7" s="140"/>
      <c r="CF7" s="141"/>
      <c r="CG7" s="141"/>
      <c r="CH7" s="142"/>
      <c r="CI7" s="142"/>
      <c r="CJ7" s="141"/>
      <c r="CK7" s="143"/>
      <c r="CL7" s="144">
        <v>2561</v>
      </c>
      <c r="CM7" s="145">
        <v>2561</v>
      </c>
      <c r="CN7" s="145">
        <v>2561</v>
      </c>
      <c r="CO7" s="145">
        <v>2561</v>
      </c>
      <c r="CP7" s="145">
        <v>2561</v>
      </c>
      <c r="CQ7" s="145">
        <v>2561</v>
      </c>
      <c r="CR7" s="145">
        <v>2561</v>
      </c>
      <c r="CS7" s="148" t="s">
        <v>91</v>
      </c>
      <c r="CT7" s="146"/>
      <c r="CU7" s="146"/>
      <c r="CV7" s="147"/>
      <c r="CW7" s="149" t="s">
        <v>162</v>
      </c>
    </row>
    <row r="8" spans="1:101" ht="1.5" customHeight="1" x14ac:dyDescent="0.35">
      <c r="A8" s="2"/>
      <c r="B8" s="2"/>
      <c r="C8" s="3"/>
      <c r="D8" s="2"/>
      <c r="E8" s="2"/>
      <c r="F8" s="2"/>
      <c r="G8" s="2"/>
      <c r="H8" s="2"/>
      <c r="I8" s="150"/>
      <c r="J8" s="150"/>
      <c r="K8" s="150"/>
      <c r="L8" s="150"/>
      <c r="M8" s="150"/>
      <c r="N8" s="150"/>
      <c r="O8" s="150"/>
      <c r="P8" s="150"/>
      <c r="Q8" s="150"/>
      <c r="R8" s="150"/>
      <c r="S8" s="150"/>
      <c r="T8" s="150"/>
      <c r="U8" s="150"/>
      <c r="V8" s="150"/>
      <c r="W8" s="150"/>
      <c r="X8" s="150"/>
      <c r="Y8" s="150"/>
      <c r="Z8" s="151"/>
      <c r="AA8" s="151"/>
      <c r="AB8" s="151"/>
      <c r="AC8" s="151"/>
      <c r="AD8" s="151"/>
      <c r="AE8" s="151"/>
      <c r="AF8" s="151"/>
      <c r="AG8" s="151"/>
      <c r="AH8" s="151"/>
      <c r="AI8" s="151"/>
      <c r="AJ8" s="150"/>
      <c r="AK8" s="150"/>
      <c r="AL8" s="150"/>
      <c r="AM8" s="150"/>
      <c r="AN8" s="150"/>
      <c r="AO8" s="150"/>
      <c r="AP8" s="150"/>
      <c r="AQ8" s="150"/>
      <c r="AR8" s="150"/>
      <c r="AS8" s="150"/>
      <c r="AT8" s="150"/>
      <c r="AU8" s="150"/>
      <c r="AV8" s="150"/>
      <c r="AW8" s="153"/>
      <c r="AX8" s="153"/>
      <c r="AY8" s="153"/>
      <c r="AZ8" s="153"/>
      <c r="BA8" s="153"/>
      <c r="BB8" s="153"/>
      <c r="BC8" s="153"/>
      <c r="BD8" s="153"/>
      <c r="BE8" s="153"/>
      <c r="BF8" s="153"/>
      <c r="BG8" s="155"/>
      <c r="BH8" s="153"/>
      <c r="BI8" s="153"/>
      <c r="BJ8" s="153"/>
      <c r="BK8" s="153"/>
      <c r="BL8" s="153"/>
      <c r="BM8" s="153"/>
      <c r="BN8" s="153"/>
      <c r="BO8" s="153"/>
      <c r="BP8" s="153"/>
      <c r="BQ8" s="153"/>
      <c r="BR8" s="153"/>
      <c r="BS8" s="153"/>
      <c r="BT8" s="153"/>
      <c r="BU8" s="153"/>
      <c r="BV8" s="153"/>
      <c r="BW8" s="153"/>
      <c r="BX8" s="153"/>
      <c r="BY8" s="153"/>
      <c r="BZ8" s="153"/>
      <c r="CA8" s="153"/>
      <c r="CB8" s="153"/>
      <c r="CC8" s="153"/>
      <c r="CD8" s="153"/>
      <c r="CE8" s="153"/>
      <c r="CF8" s="153"/>
      <c r="CG8" s="153"/>
      <c r="CH8" s="153"/>
      <c r="CI8" s="153"/>
      <c r="CJ8" s="153"/>
      <c r="CK8" s="153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</row>
    <row r="9" spans="1:101" ht="22.5" customHeight="1" x14ac:dyDescent="0.35">
      <c r="A9" s="157" t="s">
        <v>163</v>
      </c>
      <c r="B9" s="158"/>
      <c r="C9" s="160"/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61"/>
      <c r="AA9" s="161"/>
      <c r="AB9" s="161"/>
      <c r="AC9" s="161"/>
      <c r="AD9" s="161"/>
      <c r="AE9" s="161"/>
      <c r="AF9" s="161"/>
      <c r="AG9" s="161"/>
      <c r="AH9" s="161"/>
      <c r="AI9" s="161"/>
      <c r="AJ9" s="158"/>
      <c r="AK9" s="158"/>
      <c r="AL9" s="158"/>
      <c r="AM9" s="158"/>
      <c r="AN9" s="158"/>
      <c r="AO9" s="158"/>
      <c r="AP9" s="158"/>
      <c r="AQ9" s="158"/>
      <c r="AR9" s="158"/>
      <c r="AS9" s="158"/>
      <c r="AT9" s="158"/>
      <c r="AU9" s="158"/>
      <c r="AV9" s="158"/>
      <c r="AW9" s="158"/>
      <c r="AX9" s="158"/>
      <c r="AY9" s="158"/>
      <c r="AZ9" s="158"/>
      <c r="BA9" s="158"/>
      <c r="BB9" s="158"/>
      <c r="BC9" s="158"/>
      <c r="BD9" s="158"/>
      <c r="BE9" s="158"/>
      <c r="BF9" s="158"/>
      <c r="BG9" s="161"/>
      <c r="BH9" s="158"/>
      <c r="BI9" s="158"/>
      <c r="BJ9" s="158"/>
      <c r="BK9" s="158"/>
      <c r="BL9" s="158"/>
      <c r="BM9" s="158"/>
      <c r="BN9" s="158"/>
      <c r="BO9" s="158"/>
      <c r="BP9" s="158"/>
      <c r="BQ9" s="158"/>
      <c r="BR9" s="158"/>
      <c r="BS9" s="158"/>
      <c r="BT9" s="158"/>
      <c r="BU9" s="158"/>
      <c r="BV9" s="158"/>
      <c r="BW9" s="158"/>
      <c r="BX9" s="158"/>
      <c r="BY9" s="158"/>
      <c r="BZ9" s="158"/>
      <c r="CA9" s="158"/>
      <c r="CB9" s="158"/>
      <c r="CC9" s="158"/>
      <c r="CD9" s="158"/>
      <c r="CE9" s="158"/>
      <c r="CF9" s="158"/>
      <c r="CG9" s="158"/>
      <c r="CH9" s="158"/>
      <c r="CI9" s="158"/>
      <c r="CJ9" s="158"/>
      <c r="CK9" s="158"/>
      <c r="CL9" s="158"/>
      <c r="CM9" s="158"/>
      <c r="CN9" s="158"/>
      <c r="CO9" s="158"/>
      <c r="CP9" s="158"/>
      <c r="CQ9" s="158"/>
      <c r="CR9" s="158"/>
      <c r="CS9" s="158"/>
      <c r="CT9" s="158"/>
      <c r="CU9" s="158"/>
      <c r="CV9" s="158"/>
      <c r="CW9" s="158"/>
    </row>
    <row r="10" spans="1:101" ht="22.5" customHeight="1" x14ac:dyDescent="0.35">
      <c r="A10" s="156"/>
      <c r="B10" s="156"/>
      <c r="C10" s="164"/>
      <c r="D10" s="165" t="s">
        <v>164</v>
      </c>
      <c r="E10" s="165" t="s">
        <v>165</v>
      </c>
      <c r="F10" s="165" t="s">
        <v>166</v>
      </c>
      <c r="G10" s="165" t="s">
        <v>167</v>
      </c>
      <c r="H10" s="156"/>
      <c r="I10" s="150"/>
      <c r="J10" s="150"/>
      <c r="K10" s="150"/>
      <c r="L10" s="150"/>
      <c r="M10" s="150"/>
      <c r="N10" s="150"/>
      <c r="O10" s="150"/>
      <c r="P10" s="150"/>
      <c r="Q10" s="150"/>
      <c r="R10" s="150"/>
      <c r="S10" s="150"/>
      <c r="T10" s="150"/>
      <c r="U10" s="150"/>
      <c r="V10" s="150"/>
      <c r="W10" s="150"/>
      <c r="X10" s="150"/>
      <c r="Y10" s="150"/>
      <c r="Z10" s="151"/>
      <c r="AA10" s="151"/>
      <c r="AB10" s="151"/>
      <c r="AC10" s="151"/>
      <c r="AD10" s="151"/>
      <c r="AE10" s="151"/>
      <c r="AF10" s="151"/>
      <c r="AG10" s="151"/>
      <c r="AH10" s="151"/>
      <c r="AI10" s="151"/>
      <c r="AJ10" s="150"/>
      <c r="AK10" s="150"/>
      <c r="AL10" s="150"/>
      <c r="AM10" s="150"/>
      <c r="AN10" s="150"/>
      <c r="AO10" s="150"/>
      <c r="AP10" s="150"/>
      <c r="AQ10" s="150"/>
      <c r="AR10" s="150"/>
      <c r="AS10" s="150"/>
      <c r="AT10" s="150"/>
      <c r="AU10" s="150"/>
      <c r="AV10" s="150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51"/>
      <c r="BH10" s="16"/>
      <c r="BI10" s="16"/>
      <c r="BJ10" s="16"/>
      <c r="BK10" s="16"/>
      <c r="BL10" s="16"/>
      <c r="BM10" s="16"/>
      <c r="BN10" s="16"/>
      <c r="BO10" s="16"/>
      <c r="BP10" s="153"/>
      <c r="BQ10" s="153"/>
      <c r="BR10" s="153"/>
      <c r="BS10" s="153"/>
      <c r="BT10" s="153"/>
      <c r="BU10" s="153"/>
      <c r="BV10" s="153"/>
      <c r="BW10" s="153"/>
      <c r="BX10" s="153"/>
      <c r="BY10" s="153"/>
      <c r="BZ10" s="153"/>
      <c r="CA10" s="153"/>
      <c r="CB10" s="153"/>
      <c r="CC10" s="153"/>
      <c r="CD10" s="153"/>
      <c r="CE10" s="153"/>
      <c r="CF10" s="153"/>
      <c r="CG10" s="153"/>
      <c r="CH10" s="153"/>
      <c r="CI10" s="153"/>
      <c r="CJ10" s="153"/>
      <c r="CK10" s="153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</row>
    <row r="11" spans="1:101" ht="22.5" customHeight="1" x14ac:dyDescent="0.35">
      <c r="A11" s="4"/>
      <c r="B11" s="167" t="s">
        <v>3</v>
      </c>
      <c r="C11" s="168"/>
      <c r="D11" s="169"/>
      <c r="E11" s="169"/>
      <c r="F11" s="169"/>
      <c r="G11" s="170"/>
      <c r="H11" s="166">
        <f t="shared" ref="H11:BF11" si="0">SUM(H14,H19,H23,H28,H30,H35,H37,H40,H45,H47,H50,H52,H54)</f>
        <v>6412</v>
      </c>
      <c r="I11" s="166">
        <f t="shared" si="0"/>
        <v>15916</v>
      </c>
      <c r="J11" s="166">
        <f t="shared" si="0"/>
        <v>169</v>
      </c>
      <c r="K11" s="166">
        <f t="shared" si="0"/>
        <v>139</v>
      </c>
      <c r="L11" s="166">
        <f t="shared" si="0"/>
        <v>12</v>
      </c>
      <c r="M11" s="166">
        <f t="shared" si="0"/>
        <v>21</v>
      </c>
      <c r="N11" s="166">
        <f t="shared" si="0"/>
        <v>103</v>
      </c>
      <c r="O11" s="166">
        <f t="shared" si="0"/>
        <v>26</v>
      </c>
      <c r="P11" s="166">
        <f t="shared" si="0"/>
        <v>301</v>
      </c>
      <c r="Q11" s="166">
        <f t="shared" si="0"/>
        <v>1393</v>
      </c>
      <c r="R11" s="166">
        <f t="shared" si="0"/>
        <v>436580</v>
      </c>
      <c r="S11" s="166">
        <f t="shared" si="0"/>
        <v>535870</v>
      </c>
      <c r="T11" s="166">
        <f t="shared" si="0"/>
        <v>414270</v>
      </c>
      <c r="U11" s="166">
        <f t="shared" si="0"/>
        <v>376800</v>
      </c>
      <c r="V11" s="166">
        <f t="shared" si="0"/>
        <v>384750</v>
      </c>
      <c r="W11" s="166">
        <f t="shared" si="0"/>
        <v>338475</v>
      </c>
      <c r="X11" s="166">
        <f t="shared" si="0"/>
        <v>0</v>
      </c>
      <c r="Y11" s="166">
        <f t="shared" si="0"/>
        <v>56</v>
      </c>
      <c r="Z11" s="166">
        <f t="shared" si="0"/>
        <v>15</v>
      </c>
      <c r="AA11" s="166">
        <f t="shared" si="0"/>
        <v>4</v>
      </c>
      <c r="AB11" s="166">
        <f t="shared" si="0"/>
        <v>6</v>
      </c>
      <c r="AC11" s="166">
        <f t="shared" si="0"/>
        <v>26</v>
      </c>
      <c r="AD11" s="166">
        <f t="shared" si="0"/>
        <v>5</v>
      </c>
      <c r="AE11" s="166">
        <f t="shared" si="0"/>
        <v>8</v>
      </c>
      <c r="AF11" s="166">
        <f t="shared" si="0"/>
        <v>12</v>
      </c>
      <c r="AG11" s="166">
        <f t="shared" si="0"/>
        <v>15</v>
      </c>
      <c r="AH11" s="166">
        <f t="shared" si="0"/>
        <v>24</v>
      </c>
      <c r="AI11" s="166">
        <f t="shared" si="0"/>
        <v>2</v>
      </c>
      <c r="AJ11" s="166">
        <f t="shared" si="0"/>
        <v>72</v>
      </c>
      <c r="AK11" s="166">
        <f t="shared" si="0"/>
        <v>215</v>
      </c>
      <c r="AL11" s="166">
        <f t="shared" si="0"/>
        <v>47</v>
      </c>
      <c r="AM11" s="166">
        <f t="shared" si="0"/>
        <v>4</v>
      </c>
      <c r="AN11" s="166">
        <f t="shared" si="0"/>
        <v>152000</v>
      </c>
      <c r="AO11" s="166">
        <f t="shared" si="0"/>
        <v>1010000</v>
      </c>
      <c r="AP11" s="166">
        <f t="shared" si="0"/>
        <v>51800</v>
      </c>
      <c r="AQ11" s="166">
        <f t="shared" si="0"/>
        <v>39100</v>
      </c>
      <c r="AR11" s="166">
        <f t="shared" si="0"/>
        <v>49000</v>
      </c>
      <c r="AS11" s="166">
        <f t="shared" si="0"/>
        <v>56700</v>
      </c>
      <c r="AT11" s="166">
        <f t="shared" si="0"/>
        <v>0</v>
      </c>
      <c r="AU11" s="166">
        <f t="shared" si="0"/>
        <v>481</v>
      </c>
      <c r="AV11" s="166">
        <f t="shared" si="0"/>
        <v>500</v>
      </c>
      <c r="AW11" s="166">
        <f t="shared" si="0"/>
        <v>54</v>
      </c>
      <c r="AX11" s="166">
        <f t="shared" si="0"/>
        <v>24</v>
      </c>
      <c r="AY11" s="166">
        <f t="shared" si="0"/>
        <v>658000</v>
      </c>
      <c r="AZ11" s="166">
        <f t="shared" si="0"/>
        <v>887150</v>
      </c>
      <c r="BA11" s="166">
        <f t="shared" si="0"/>
        <v>347000</v>
      </c>
      <c r="BB11" s="166">
        <f t="shared" si="0"/>
        <v>355450</v>
      </c>
      <c r="BC11" s="166">
        <f t="shared" si="0"/>
        <v>343440</v>
      </c>
      <c r="BD11" s="166">
        <f t="shared" si="0"/>
        <v>297500</v>
      </c>
      <c r="BE11" s="166">
        <f t="shared" si="0"/>
        <v>0</v>
      </c>
      <c r="BF11" s="166">
        <f t="shared" si="0"/>
        <v>59</v>
      </c>
      <c r="BG11" s="166"/>
      <c r="BH11" s="166">
        <f t="shared" ref="BH11:CW11" si="1">SUM(BH14,BH19,BH23,BH28,BH30,BH35,BH37,BH40,BH45,BH47,BH50,BH52,BH54)</f>
        <v>1842</v>
      </c>
      <c r="BI11" s="166">
        <f t="shared" si="1"/>
        <v>245050</v>
      </c>
      <c r="BJ11" s="166">
        <f t="shared" si="1"/>
        <v>427150</v>
      </c>
      <c r="BK11" s="166">
        <f t="shared" si="1"/>
        <v>76400</v>
      </c>
      <c r="BL11" s="166">
        <f t="shared" si="1"/>
        <v>22995</v>
      </c>
      <c r="BM11" s="166">
        <f t="shared" si="1"/>
        <v>31450</v>
      </c>
      <c r="BN11" s="166">
        <f t="shared" si="1"/>
        <v>40415</v>
      </c>
      <c r="BO11" s="166">
        <f t="shared" si="1"/>
        <v>0</v>
      </c>
      <c r="BP11" s="166">
        <f t="shared" si="1"/>
        <v>27</v>
      </c>
      <c r="BQ11" s="166">
        <f t="shared" si="1"/>
        <v>27</v>
      </c>
      <c r="BR11" s="166">
        <f t="shared" si="1"/>
        <v>14</v>
      </c>
      <c r="BS11" s="166">
        <f t="shared" si="1"/>
        <v>17</v>
      </c>
      <c r="BT11" s="166">
        <f t="shared" si="1"/>
        <v>90</v>
      </c>
      <c r="BU11" s="166">
        <f t="shared" si="1"/>
        <v>814</v>
      </c>
      <c r="BV11" s="166">
        <f t="shared" si="1"/>
        <v>8625</v>
      </c>
      <c r="BW11" s="166">
        <f t="shared" si="1"/>
        <v>9439</v>
      </c>
      <c r="BX11" s="166">
        <f t="shared" si="1"/>
        <v>0</v>
      </c>
      <c r="BY11" s="166">
        <f t="shared" si="1"/>
        <v>4096</v>
      </c>
      <c r="BZ11" s="166">
        <f t="shared" si="1"/>
        <v>3</v>
      </c>
      <c r="CA11" s="166">
        <f t="shared" si="1"/>
        <v>22</v>
      </c>
      <c r="CB11" s="166">
        <f t="shared" si="1"/>
        <v>1088</v>
      </c>
      <c r="CC11" s="166">
        <f t="shared" si="1"/>
        <v>2888988</v>
      </c>
      <c r="CD11" s="166">
        <f t="shared" si="1"/>
        <v>117</v>
      </c>
      <c r="CE11" s="166">
        <f t="shared" si="1"/>
        <v>169</v>
      </c>
      <c r="CF11" s="166">
        <f t="shared" si="1"/>
        <v>1393</v>
      </c>
      <c r="CG11" s="166">
        <f t="shared" si="1"/>
        <v>301</v>
      </c>
      <c r="CH11" s="166">
        <f t="shared" si="1"/>
        <v>338</v>
      </c>
      <c r="CI11" s="166">
        <f t="shared" si="1"/>
        <v>1059</v>
      </c>
      <c r="CJ11" s="166">
        <f t="shared" si="1"/>
        <v>59</v>
      </c>
      <c r="CK11" s="166">
        <f t="shared" si="1"/>
        <v>1842</v>
      </c>
      <c r="CL11" s="166">
        <f t="shared" si="1"/>
        <v>1491630</v>
      </c>
      <c r="CM11" s="166">
        <f t="shared" si="1"/>
        <v>2860170</v>
      </c>
      <c r="CN11" s="166">
        <f t="shared" si="1"/>
        <v>889470</v>
      </c>
      <c r="CO11" s="166">
        <f t="shared" si="1"/>
        <v>794345</v>
      </c>
      <c r="CP11" s="166">
        <f t="shared" si="1"/>
        <v>808640</v>
      </c>
      <c r="CQ11" s="166">
        <f t="shared" si="1"/>
        <v>733090</v>
      </c>
      <c r="CR11" s="166">
        <f t="shared" si="1"/>
        <v>0</v>
      </c>
      <c r="CS11" s="166">
        <f t="shared" si="1"/>
        <v>7577345</v>
      </c>
      <c r="CT11" s="166">
        <f t="shared" si="1"/>
        <v>2486745</v>
      </c>
      <c r="CU11" s="166">
        <f t="shared" si="1"/>
        <v>1358600</v>
      </c>
      <c r="CV11" s="166">
        <f t="shared" si="1"/>
        <v>2888540</v>
      </c>
      <c r="CW11" s="166">
        <f t="shared" si="1"/>
        <v>843460</v>
      </c>
    </row>
    <row r="12" spans="1:101" ht="22.5" customHeight="1" x14ac:dyDescent="0.3">
      <c r="A12" s="16"/>
      <c r="B12" s="156"/>
      <c r="C12" s="171" t="s">
        <v>168</v>
      </c>
      <c r="D12" s="172" t="s">
        <v>169</v>
      </c>
      <c r="E12" s="173" t="s">
        <v>170</v>
      </c>
      <c r="F12" s="173" t="s">
        <v>171</v>
      </c>
      <c r="G12" s="173" t="s">
        <v>172</v>
      </c>
      <c r="H12" s="174">
        <v>342</v>
      </c>
      <c r="I12" s="175">
        <v>1111</v>
      </c>
      <c r="J12" s="175">
        <v>10</v>
      </c>
      <c r="K12" s="175">
        <v>4</v>
      </c>
      <c r="L12" s="176"/>
      <c r="M12" s="175" t="s">
        <v>173</v>
      </c>
      <c r="N12" s="175">
        <v>5</v>
      </c>
      <c r="O12" s="175">
        <v>1</v>
      </c>
      <c r="P12" s="177">
        <f t="shared" ref="P12:P13" si="2">SUM(K12:O12)</f>
        <v>10</v>
      </c>
      <c r="Q12" s="175">
        <v>50</v>
      </c>
      <c r="R12" s="175">
        <v>30000</v>
      </c>
      <c r="S12" s="175">
        <v>50000</v>
      </c>
      <c r="T12" s="176"/>
      <c r="U12" s="176"/>
      <c r="V12" s="176"/>
      <c r="W12" s="176"/>
      <c r="X12" s="176"/>
      <c r="Y12" s="175">
        <v>4</v>
      </c>
      <c r="Z12" s="176"/>
      <c r="AA12" s="176"/>
      <c r="AB12" s="175">
        <v>1</v>
      </c>
      <c r="AC12" s="176"/>
      <c r="AD12" s="176"/>
      <c r="AE12" s="176"/>
      <c r="AF12" s="176"/>
      <c r="AG12" s="175">
        <v>1</v>
      </c>
      <c r="AH12" s="176"/>
      <c r="AI12" s="176"/>
      <c r="AJ12" s="175">
        <v>42</v>
      </c>
      <c r="AK12" s="175">
        <v>8</v>
      </c>
      <c r="AL12" s="176"/>
      <c r="AM12" s="176"/>
      <c r="AN12" s="175">
        <v>75000</v>
      </c>
      <c r="AO12" s="175">
        <v>900000</v>
      </c>
      <c r="AP12" s="176"/>
      <c r="AQ12" s="176"/>
      <c r="AR12" s="176"/>
      <c r="AS12" s="176"/>
      <c r="AT12" s="176"/>
      <c r="AU12" s="175">
        <v>118</v>
      </c>
      <c r="AV12" s="175">
        <v>125</v>
      </c>
      <c r="AW12" s="176"/>
      <c r="AX12" s="176"/>
      <c r="AY12" s="175">
        <v>145000</v>
      </c>
      <c r="AZ12" s="175">
        <v>200000</v>
      </c>
      <c r="BA12" s="176"/>
      <c r="BB12" s="176"/>
      <c r="BC12" s="176"/>
      <c r="BD12" s="176"/>
      <c r="BE12" s="176"/>
      <c r="BF12" s="175">
        <v>17</v>
      </c>
      <c r="BG12" s="178" t="s">
        <v>174</v>
      </c>
      <c r="BH12" s="175">
        <v>320</v>
      </c>
      <c r="BI12" s="175">
        <v>95000</v>
      </c>
      <c r="BJ12" s="175">
        <v>112000</v>
      </c>
      <c r="BK12" s="176"/>
      <c r="BL12" s="176"/>
      <c r="BM12" s="176"/>
      <c r="BN12" s="176"/>
      <c r="BO12" s="176"/>
      <c r="BP12" s="175">
        <v>1</v>
      </c>
      <c r="BQ12" s="175">
        <v>1</v>
      </c>
      <c r="BR12" s="175">
        <v>1</v>
      </c>
      <c r="BS12" s="175">
        <v>1</v>
      </c>
      <c r="BT12" s="175">
        <v>10</v>
      </c>
      <c r="BU12" s="175">
        <v>250</v>
      </c>
      <c r="BV12" s="175">
        <v>3000</v>
      </c>
      <c r="BW12" s="177">
        <f t="shared" ref="BW12:BW13" si="3">SUM(BU12:BV12)</f>
        <v>3250</v>
      </c>
      <c r="BX12" s="180">
        <v>1</v>
      </c>
      <c r="BY12" s="175">
        <v>380</v>
      </c>
      <c r="BZ12" s="176"/>
      <c r="CA12" s="175">
        <v>1</v>
      </c>
      <c r="CB12" s="175">
        <v>40</v>
      </c>
      <c r="CC12" s="175">
        <v>2000</v>
      </c>
      <c r="CD12" s="182">
        <f t="shared" ref="CD12:CD13" si="4">SUM(Z12:AI12)</f>
        <v>2</v>
      </c>
      <c r="CE12" s="182">
        <f t="shared" ref="CE12:CE13" si="5">J12</f>
        <v>10</v>
      </c>
      <c r="CF12" s="182">
        <f t="shared" ref="CF12:CF13" si="6">Q12</f>
        <v>50</v>
      </c>
      <c r="CG12" s="182">
        <f t="shared" ref="CG12:CG13" si="7">P12</f>
        <v>10</v>
      </c>
      <c r="CH12" s="182">
        <f t="shared" ref="CH12:CH13" si="8">SUM(AJ12:AM12)</f>
        <v>50</v>
      </c>
      <c r="CI12" s="182">
        <f t="shared" ref="CI12:CI13" si="9">SUM(AU12:AX12)</f>
        <v>243</v>
      </c>
      <c r="CJ12" s="182">
        <f t="shared" ref="CJ12:CJ13" si="10">BF12</f>
        <v>17</v>
      </c>
      <c r="CK12" s="182">
        <f t="shared" ref="CK12:CK13" si="11">BH12</f>
        <v>320</v>
      </c>
      <c r="CL12" s="184">
        <f t="shared" ref="CL12:CR12" si="12">SUM(R12,AN12,AY12,BI12)</f>
        <v>345000</v>
      </c>
      <c r="CM12" s="184">
        <f t="shared" si="12"/>
        <v>1262000</v>
      </c>
      <c r="CN12" s="184">
        <f t="shared" si="12"/>
        <v>0</v>
      </c>
      <c r="CO12" s="184">
        <f t="shared" si="12"/>
        <v>0</v>
      </c>
      <c r="CP12" s="184">
        <f t="shared" si="12"/>
        <v>0</v>
      </c>
      <c r="CQ12" s="184">
        <f t="shared" si="12"/>
        <v>0</v>
      </c>
      <c r="CR12" s="184">
        <f t="shared" si="12"/>
        <v>0</v>
      </c>
      <c r="CS12" s="184">
        <f t="shared" ref="CS12:CS13" si="13">SUM(CL12:CR12)</f>
        <v>1607000</v>
      </c>
      <c r="CT12" s="185">
        <f t="shared" ref="CT12:CT13" si="14">SUM(R12:X12)</f>
        <v>80000</v>
      </c>
      <c r="CU12" s="186">
        <f t="shared" ref="CU12:CU13" si="15">SUM(AN12:AT12)</f>
        <v>975000</v>
      </c>
      <c r="CV12" s="186">
        <f t="shared" ref="CV12:CV13" si="16">SUM(AY12:BE12)</f>
        <v>345000</v>
      </c>
      <c r="CW12" s="186">
        <f t="shared" ref="CW12:CW13" si="17">SUM(BI12:BO12)</f>
        <v>207000</v>
      </c>
    </row>
    <row r="13" spans="1:101" ht="22.5" customHeight="1" x14ac:dyDescent="0.3">
      <c r="A13" s="16"/>
      <c r="B13" s="156"/>
      <c r="C13" s="187" t="s">
        <v>175</v>
      </c>
      <c r="D13" s="188" t="s">
        <v>169</v>
      </c>
      <c r="E13" s="189" t="s">
        <v>176</v>
      </c>
      <c r="F13" s="189" t="s">
        <v>171</v>
      </c>
      <c r="G13" s="189" t="s">
        <v>177</v>
      </c>
      <c r="H13" s="190">
        <v>226</v>
      </c>
      <c r="I13" s="180">
        <v>849</v>
      </c>
      <c r="J13" s="180">
        <v>10</v>
      </c>
      <c r="K13" s="180">
        <v>7</v>
      </c>
      <c r="L13" s="180">
        <v>1</v>
      </c>
      <c r="M13" s="191"/>
      <c r="N13" s="180">
        <v>2</v>
      </c>
      <c r="O13" s="191"/>
      <c r="P13" s="177">
        <f t="shared" si="2"/>
        <v>10</v>
      </c>
      <c r="Q13" s="180">
        <v>50</v>
      </c>
      <c r="R13" s="180">
        <v>25000</v>
      </c>
      <c r="S13" s="180">
        <v>75000</v>
      </c>
      <c r="T13" s="191"/>
      <c r="U13" s="191"/>
      <c r="V13" s="191"/>
      <c r="W13" s="191"/>
      <c r="X13" s="191"/>
      <c r="Y13" s="180">
        <v>3</v>
      </c>
      <c r="Z13" s="180">
        <v>1</v>
      </c>
      <c r="AA13" s="191"/>
      <c r="AB13" s="180">
        <v>1</v>
      </c>
      <c r="AC13" s="191"/>
      <c r="AD13" s="191"/>
      <c r="AE13" s="191"/>
      <c r="AF13" s="191"/>
      <c r="AG13" s="191"/>
      <c r="AH13" s="191"/>
      <c r="AI13" s="191"/>
      <c r="AJ13" s="180">
        <v>12</v>
      </c>
      <c r="AK13" s="191"/>
      <c r="AL13" s="191"/>
      <c r="AM13" s="191"/>
      <c r="AN13" s="180">
        <v>40000</v>
      </c>
      <c r="AO13" s="180">
        <v>60000</v>
      </c>
      <c r="AP13" s="191"/>
      <c r="AQ13" s="191"/>
      <c r="AR13" s="191"/>
      <c r="AS13" s="191"/>
      <c r="AT13" s="191"/>
      <c r="AU13" s="180">
        <v>250</v>
      </c>
      <c r="AV13" s="180">
        <v>225</v>
      </c>
      <c r="AW13" s="180">
        <v>4</v>
      </c>
      <c r="AX13" s="191"/>
      <c r="AY13" s="180">
        <v>210000</v>
      </c>
      <c r="AZ13" s="180">
        <v>350000</v>
      </c>
      <c r="BA13" s="191"/>
      <c r="BB13" s="191"/>
      <c r="BC13" s="191"/>
      <c r="BD13" s="191"/>
      <c r="BE13" s="191"/>
      <c r="BF13" s="180">
        <v>13</v>
      </c>
      <c r="BG13" s="192" t="s">
        <v>178</v>
      </c>
      <c r="BH13" s="180">
        <v>300</v>
      </c>
      <c r="BI13" s="180">
        <v>85000</v>
      </c>
      <c r="BJ13" s="180">
        <v>240000</v>
      </c>
      <c r="BK13" s="191"/>
      <c r="BL13" s="191"/>
      <c r="BM13" s="191"/>
      <c r="BN13" s="191"/>
      <c r="BO13" s="191"/>
      <c r="BP13" s="180">
        <v>1</v>
      </c>
      <c r="BQ13" s="180">
        <v>1</v>
      </c>
      <c r="BR13" s="180">
        <v>1</v>
      </c>
      <c r="BS13" s="180">
        <v>1</v>
      </c>
      <c r="BT13" s="180">
        <v>10</v>
      </c>
      <c r="BU13" s="180">
        <v>100</v>
      </c>
      <c r="BV13" s="180">
        <v>2500</v>
      </c>
      <c r="BW13" s="177">
        <f t="shared" si="3"/>
        <v>2600</v>
      </c>
      <c r="BX13" s="180">
        <v>1</v>
      </c>
      <c r="BY13" s="180">
        <v>300</v>
      </c>
      <c r="BZ13" s="191"/>
      <c r="CA13" s="180">
        <v>1</v>
      </c>
      <c r="CB13" s="180">
        <v>50</v>
      </c>
      <c r="CC13" s="180">
        <v>4000</v>
      </c>
      <c r="CD13" s="182">
        <f t="shared" si="4"/>
        <v>2</v>
      </c>
      <c r="CE13" s="182">
        <f t="shared" si="5"/>
        <v>10</v>
      </c>
      <c r="CF13" s="182">
        <f t="shared" si="6"/>
        <v>50</v>
      </c>
      <c r="CG13" s="182">
        <f t="shared" si="7"/>
        <v>10</v>
      </c>
      <c r="CH13" s="182">
        <f t="shared" si="8"/>
        <v>12</v>
      </c>
      <c r="CI13" s="182">
        <f t="shared" si="9"/>
        <v>479</v>
      </c>
      <c r="CJ13" s="182">
        <f t="shared" si="10"/>
        <v>13</v>
      </c>
      <c r="CK13" s="182">
        <f t="shared" si="11"/>
        <v>300</v>
      </c>
      <c r="CL13" s="184">
        <f t="shared" ref="CL13:CR13" si="18">SUM(R13,AN13,AY13,BI13)</f>
        <v>360000</v>
      </c>
      <c r="CM13" s="184">
        <f t="shared" si="18"/>
        <v>725000</v>
      </c>
      <c r="CN13" s="184">
        <f t="shared" si="18"/>
        <v>0</v>
      </c>
      <c r="CO13" s="184">
        <f t="shared" si="18"/>
        <v>0</v>
      </c>
      <c r="CP13" s="184">
        <f t="shared" si="18"/>
        <v>0</v>
      </c>
      <c r="CQ13" s="184">
        <f t="shared" si="18"/>
        <v>0</v>
      </c>
      <c r="CR13" s="184">
        <f t="shared" si="18"/>
        <v>0</v>
      </c>
      <c r="CS13" s="184">
        <f t="shared" si="13"/>
        <v>1085000</v>
      </c>
      <c r="CT13" s="185">
        <f t="shared" si="14"/>
        <v>100000</v>
      </c>
      <c r="CU13" s="186">
        <f t="shared" si="15"/>
        <v>100000</v>
      </c>
      <c r="CV13" s="186">
        <f t="shared" si="16"/>
        <v>560000</v>
      </c>
      <c r="CW13" s="186">
        <f t="shared" si="17"/>
        <v>325000</v>
      </c>
    </row>
    <row r="14" spans="1:101" ht="24" customHeight="1" x14ac:dyDescent="0.3">
      <c r="A14" s="16"/>
      <c r="B14" s="156"/>
      <c r="C14" s="187"/>
      <c r="D14" s="252"/>
      <c r="E14" s="235"/>
      <c r="F14" s="235"/>
      <c r="G14" s="236"/>
      <c r="H14" s="193">
        <f t="shared" ref="H14:BF14" si="19">SUM(H12:H13)</f>
        <v>568</v>
      </c>
      <c r="I14" s="193">
        <f t="shared" si="19"/>
        <v>1960</v>
      </c>
      <c r="J14" s="193">
        <f t="shared" si="19"/>
        <v>20</v>
      </c>
      <c r="K14" s="193">
        <f t="shared" si="19"/>
        <v>11</v>
      </c>
      <c r="L14" s="193">
        <f t="shared" si="19"/>
        <v>1</v>
      </c>
      <c r="M14" s="193">
        <f t="shared" si="19"/>
        <v>0</v>
      </c>
      <c r="N14" s="193">
        <f t="shared" si="19"/>
        <v>7</v>
      </c>
      <c r="O14" s="193">
        <f t="shared" si="19"/>
        <v>1</v>
      </c>
      <c r="P14" s="193">
        <f t="shared" si="19"/>
        <v>20</v>
      </c>
      <c r="Q14" s="193">
        <f t="shared" si="19"/>
        <v>100</v>
      </c>
      <c r="R14" s="193">
        <f t="shared" si="19"/>
        <v>55000</v>
      </c>
      <c r="S14" s="193">
        <f t="shared" si="19"/>
        <v>125000</v>
      </c>
      <c r="T14" s="193">
        <f t="shared" si="19"/>
        <v>0</v>
      </c>
      <c r="U14" s="193">
        <f t="shared" si="19"/>
        <v>0</v>
      </c>
      <c r="V14" s="193">
        <f t="shared" si="19"/>
        <v>0</v>
      </c>
      <c r="W14" s="193">
        <f t="shared" si="19"/>
        <v>0</v>
      </c>
      <c r="X14" s="193">
        <f t="shared" si="19"/>
        <v>0</v>
      </c>
      <c r="Y14" s="193">
        <f t="shared" si="19"/>
        <v>7</v>
      </c>
      <c r="Z14" s="193">
        <f t="shared" si="19"/>
        <v>1</v>
      </c>
      <c r="AA14" s="193">
        <f t="shared" si="19"/>
        <v>0</v>
      </c>
      <c r="AB14" s="193">
        <f t="shared" si="19"/>
        <v>2</v>
      </c>
      <c r="AC14" s="193">
        <f t="shared" si="19"/>
        <v>0</v>
      </c>
      <c r="AD14" s="193">
        <f t="shared" si="19"/>
        <v>0</v>
      </c>
      <c r="AE14" s="193">
        <f t="shared" si="19"/>
        <v>0</v>
      </c>
      <c r="AF14" s="193">
        <f t="shared" si="19"/>
        <v>0</v>
      </c>
      <c r="AG14" s="193">
        <f t="shared" si="19"/>
        <v>1</v>
      </c>
      <c r="AH14" s="193">
        <f t="shared" si="19"/>
        <v>0</v>
      </c>
      <c r="AI14" s="193">
        <f t="shared" si="19"/>
        <v>0</v>
      </c>
      <c r="AJ14" s="193">
        <f t="shared" si="19"/>
        <v>54</v>
      </c>
      <c r="AK14" s="193">
        <f t="shared" si="19"/>
        <v>8</v>
      </c>
      <c r="AL14" s="193">
        <f t="shared" si="19"/>
        <v>0</v>
      </c>
      <c r="AM14" s="193">
        <f t="shared" si="19"/>
        <v>0</v>
      </c>
      <c r="AN14" s="193">
        <f t="shared" si="19"/>
        <v>115000</v>
      </c>
      <c r="AO14" s="193">
        <f t="shared" si="19"/>
        <v>960000</v>
      </c>
      <c r="AP14" s="193">
        <f t="shared" si="19"/>
        <v>0</v>
      </c>
      <c r="AQ14" s="193">
        <f t="shared" si="19"/>
        <v>0</v>
      </c>
      <c r="AR14" s="193">
        <f t="shared" si="19"/>
        <v>0</v>
      </c>
      <c r="AS14" s="193">
        <f t="shared" si="19"/>
        <v>0</v>
      </c>
      <c r="AT14" s="193">
        <f t="shared" si="19"/>
        <v>0</v>
      </c>
      <c r="AU14" s="193">
        <f t="shared" si="19"/>
        <v>368</v>
      </c>
      <c r="AV14" s="193">
        <f t="shared" si="19"/>
        <v>350</v>
      </c>
      <c r="AW14" s="193">
        <f t="shared" si="19"/>
        <v>4</v>
      </c>
      <c r="AX14" s="193">
        <f t="shared" si="19"/>
        <v>0</v>
      </c>
      <c r="AY14" s="193">
        <f t="shared" si="19"/>
        <v>355000</v>
      </c>
      <c r="AZ14" s="193">
        <f t="shared" si="19"/>
        <v>550000</v>
      </c>
      <c r="BA14" s="193">
        <f t="shared" si="19"/>
        <v>0</v>
      </c>
      <c r="BB14" s="193">
        <f t="shared" si="19"/>
        <v>0</v>
      </c>
      <c r="BC14" s="193">
        <f t="shared" si="19"/>
        <v>0</v>
      </c>
      <c r="BD14" s="193">
        <f t="shared" si="19"/>
        <v>0</v>
      </c>
      <c r="BE14" s="193">
        <f t="shared" si="19"/>
        <v>0</v>
      </c>
      <c r="BF14" s="193">
        <f t="shared" si="19"/>
        <v>30</v>
      </c>
      <c r="BG14" s="195" t="str">
        <f>"1."&amp;BG12&amp;" 2."&amp;BG13</f>
        <v>1.การเชื่อมโยงแหล่งท่องเที่ยว 2.การปรับภูมิทัศน์</v>
      </c>
      <c r="BH14" s="193">
        <f t="shared" ref="BH14:BW14" si="20">SUM(BH12:BH13)</f>
        <v>620</v>
      </c>
      <c r="BI14" s="193">
        <f t="shared" si="20"/>
        <v>180000</v>
      </c>
      <c r="BJ14" s="193">
        <f t="shared" si="20"/>
        <v>352000</v>
      </c>
      <c r="BK14" s="193">
        <f t="shared" si="20"/>
        <v>0</v>
      </c>
      <c r="BL14" s="193">
        <f t="shared" si="20"/>
        <v>0</v>
      </c>
      <c r="BM14" s="193">
        <f t="shared" si="20"/>
        <v>0</v>
      </c>
      <c r="BN14" s="193">
        <f t="shared" si="20"/>
        <v>0</v>
      </c>
      <c r="BO14" s="193">
        <f t="shared" si="20"/>
        <v>0</v>
      </c>
      <c r="BP14" s="193">
        <f t="shared" si="20"/>
        <v>2</v>
      </c>
      <c r="BQ14" s="193">
        <f t="shared" si="20"/>
        <v>2</v>
      </c>
      <c r="BR14" s="193">
        <f t="shared" si="20"/>
        <v>2</v>
      </c>
      <c r="BS14" s="193">
        <f t="shared" si="20"/>
        <v>2</v>
      </c>
      <c r="BT14" s="193">
        <f t="shared" si="20"/>
        <v>20</v>
      </c>
      <c r="BU14" s="193">
        <f t="shared" si="20"/>
        <v>350</v>
      </c>
      <c r="BV14" s="193">
        <f t="shared" si="20"/>
        <v>5500</v>
      </c>
      <c r="BW14" s="193">
        <f t="shared" si="20"/>
        <v>5850</v>
      </c>
      <c r="BX14" s="193">
        <f>COUNTIF(BX12:BX13,23)</f>
        <v>0</v>
      </c>
      <c r="BY14" s="193">
        <f t="shared" ref="BY14:CW14" si="21">SUM(BY12:BY13)</f>
        <v>680</v>
      </c>
      <c r="BZ14" s="193">
        <f t="shared" si="21"/>
        <v>0</v>
      </c>
      <c r="CA14" s="193">
        <f t="shared" si="21"/>
        <v>2</v>
      </c>
      <c r="CB14" s="193">
        <f t="shared" si="21"/>
        <v>90</v>
      </c>
      <c r="CC14" s="193">
        <f t="shared" si="21"/>
        <v>6000</v>
      </c>
      <c r="CD14" s="193">
        <f t="shared" si="21"/>
        <v>4</v>
      </c>
      <c r="CE14" s="193">
        <f t="shared" si="21"/>
        <v>20</v>
      </c>
      <c r="CF14" s="193">
        <f t="shared" si="21"/>
        <v>100</v>
      </c>
      <c r="CG14" s="193">
        <f t="shared" si="21"/>
        <v>20</v>
      </c>
      <c r="CH14" s="193">
        <f t="shared" si="21"/>
        <v>62</v>
      </c>
      <c r="CI14" s="193">
        <f t="shared" si="21"/>
        <v>722</v>
      </c>
      <c r="CJ14" s="193">
        <f t="shared" si="21"/>
        <v>30</v>
      </c>
      <c r="CK14" s="193">
        <f t="shared" si="21"/>
        <v>620</v>
      </c>
      <c r="CL14" s="193">
        <f t="shared" si="21"/>
        <v>705000</v>
      </c>
      <c r="CM14" s="193">
        <f t="shared" si="21"/>
        <v>1987000</v>
      </c>
      <c r="CN14" s="193">
        <f t="shared" si="21"/>
        <v>0</v>
      </c>
      <c r="CO14" s="193">
        <f t="shared" si="21"/>
        <v>0</v>
      </c>
      <c r="CP14" s="193">
        <f t="shared" si="21"/>
        <v>0</v>
      </c>
      <c r="CQ14" s="193">
        <f t="shared" si="21"/>
        <v>0</v>
      </c>
      <c r="CR14" s="193">
        <f t="shared" si="21"/>
        <v>0</v>
      </c>
      <c r="CS14" s="193">
        <f t="shared" si="21"/>
        <v>2692000</v>
      </c>
      <c r="CT14" s="193">
        <f t="shared" si="21"/>
        <v>180000</v>
      </c>
      <c r="CU14" s="193">
        <f t="shared" si="21"/>
        <v>1075000</v>
      </c>
      <c r="CV14" s="193">
        <f t="shared" si="21"/>
        <v>905000</v>
      </c>
      <c r="CW14" s="193">
        <f t="shared" si="21"/>
        <v>532000</v>
      </c>
    </row>
    <row r="15" spans="1:101" ht="22.5" customHeight="1" x14ac:dyDescent="0.3">
      <c r="A15" s="16"/>
      <c r="B15" s="156"/>
      <c r="C15" s="196" t="s">
        <v>179</v>
      </c>
      <c r="D15" s="172" t="s">
        <v>180</v>
      </c>
      <c r="E15" s="173" t="s">
        <v>181</v>
      </c>
      <c r="F15" s="173">
        <v>1</v>
      </c>
      <c r="G15" s="173" t="s">
        <v>182</v>
      </c>
      <c r="H15" s="174">
        <v>236</v>
      </c>
      <c r="I15" s="175">
        <v>666</v>
      </c>
      <c r="J15" s="176"/>
      <c r="K15" s="175">
        <v>6</v>
      </c>
      <c r="L15" s="175">
        <v>1</v>
      </c>
      <c r="M15" s="175">
        <v>1</v>
      </c>
      <c r="N15" s="175">
        <v>2</v>
      </c>
      <c r="O15" s="176"/>
      <c r="P15" s="177">
        <f t="shared" ref="P15:P18" si="22">SUM(K15:O15)</f>
        <v>10</v>
      </c>
      <c r="Q15" s="175">
        <v>175</v>
      </c>
      <c r="R15" s="175">
        <v>7000</v>
      </c>
      <c r="S15" s="175">
        <v>7000</v>
      </c>
      <c r="T15" s="175">
        <v>7500</v>
      </c>
      <c r="U15" s="175">
        <v>8000</v>
      </c>
      <c r="V15" s="175">
        <v>8000</v>
      </c>
      <c r="W15" s="176"/>
      <c r="X15" s="176"/>
      <c r="Y15" s="176"/>
      <c r="Z15" s="197"/>
      <c r="AA15" s="197"/>
      <c r="AB15" s="197"/>
      <c r="AC15" s="199">
        <v>1</v>
      </c>
      <c r="AD15" s="197"/>
      <c r="AE15" s="197"/>
      <c r="AF15" s="197"/>
      <c r="AG15" s="197"/>
      <c r="AH15" s="197"/>
      <c r="AI15" s="199">
        <v>1</v>
      </c>
      <c r="AJ15" s="176"/>
      <c r="AK15" s="175">
        <v>10</v>
      </c>
      <c r="AL15" s="176"/>
      <c r="AM15" s="176"/>
      <c r="AN15" s="176"/>
      <c r="AO15" s="175">
        <v>0</v>
      </c>
      <c r="AP15" s="176"/>
      <c r="AQ15" s="176"/>
      <c r="AR15" s="176"/>
      <c r="AS15" s="176"/>
      <c r="AT15" s="176"/>
      <c r="AU15" s="176"/>
      <c r="AV15" s="176"/>
      <c r="AW15" s="175">
        <v>1</v>
      </c>
      <c r="AX15" s="176"/>
      <c r="AY15" s="176"/>
      <c r="AZ15" s="176"/>
      <c r="BA15" s="176"/>
      <c r="BB15" s="176"/>
      <c r="BC15" s="176"/>
      <c r="BD15" s="176"/>
      <c r="BE15" s="176"/>
      <c r="BF15" s="176"/>
      <c r="BG15" s="200"/>
      <c r="BH15" s="176"/>
      <c r="BI15" s="176"/>
      <c r="BJ15" s="176"/>
      <c r="BK15" s="176"/>
      <c r="BL15" s="176"/>
      <c r="BM15" s="176"/>
      <c r="BN15" s="176"/>
      <c r="BO15" s="176"/>
      <c r="BP15" s="176"/>
      <c r="BQ15" s="176"/>
      <c r="BR15" s="176"/>
      <c r="BS15" s="176"/>
      <c r="BT15" s="176"/>
      <c r="BU15" s="176"/>
      <c r="BV15" s="176"/>
      <c r="BW15" s="177">
        <f t="shared" ref="BW15:BW18" si="23">SUM(BU15:BV15)</f>
        <v>0</v>
      </c>
      <c r="BX15" s="191"/>
      <c r="BY15" s="176"/>
      <c r="BZ15" s="176"/>
      <c r="CA15" s="176"/>
      <c r="CB15" s="176"/>
      <c r="CC15" s="176"/>
      <c r="CD15" s="182">
        <f t="shared" ref="CD15:CD18" si="24">SUM(Z15:AI15)</f>
        <v>2</v>
      </c>
      <c r="CE15" s="182">
        <f t="shared" ref="CE15:CE18" si="25">J15</f>
        <v>0</v>
      </c>
      <c r="CF15" s="182">
        <f t="shared" ref="CF15:CF18" si="26">Q15</f>
        <v>175</v>
      </c>
      <c r="CG15" s="182">
        <f t="shared" ref="CG15:CG18" si="27">P15</f>
        <v>10</v>
      </c>
      <c r="CH15" s="182">
        <f t="shared" ref="CH15:CH18" si="28">SUM(AJ15:AM15)</f>
        <v>10</v>
      </c>
      <c r="CI15" s="182">
        <f t="shared" ref="CI15:CI18" si="29">SUM(AU15:AX15)</f>
        <v>1</v>
      </c>
      <c r="CJ15" s="182">
        <f t="shared" ref="CJ15:CJ18" si="30">BF15</f>
        <v>0</v>
      </c>
      <c r="CK15" s="182">
        <f t="shared" ref="CK15:CK18" si="31">BH15</f>
        <v>0</v>
      </c>
      <c r="CL15" s="184">
        <f t="shared" ref="CL15:CR15" si="32">SUM(R15,AN15,AY15,BI15)</f>
        <v>7000</v>
      </c>
      <c r="CM15" s="184">
        <f t="shared" si="32"/>
        <v>7000</v>
      </c>
      <c r="CN15" s="184">
        <f t="shared" si="32"/>
        <v>7500</v>
      </c>
      <c r="CO15" s="184">
        <f t="shared" si="32"/>
        <v>8000</v>
      </c>
      <c r="CP15" s="184">
        <f t="shared" si="32"/>
        <v>8000</v>
      </c>
      <c r="CQ15" s="184">
        <f t="shared" si="32"/>
        <v>0</v>
      </c>
      <c r="CR15" s="184">
        <f t="shared" si="32"/>
        <v>0</v>
      </c>
      <c r="CS15" s="184">
        <f t="shared" ref="CS15:CS18" si="33">SUM(CL15:CR15)</f>
        <v>37500</v>
      </c>
      <c r="CT15" s="185">
        <f t="shared" ref="CT15:CT18" si="34">SUM(R15:X15)</f>
        <v>37500</v>
      </c>
      <c r="CU15" s="186">
        <f t="shared" ref="CU15:CU18" si="35">SUM(AN15:AT15)</f>
        <v>0</v>
      </c>
      <c r="CV15" s="186">
        <f t="shared" ref="CV15:CV18" si="36">SUM(AY15:BE15)</f>
        <v>0</v>
      </c>
      <c r="CW15" s="186">
        <f t="shared" ref="CW15:CW18" si="37">SUM(BI15:BO15)</f>
        <v>0</v>
      </c>
    </row>
    <row r="16" spans="1:101" ht="22.5" customHeight="1" x14ac:dyDescent="0.3">
      <c r="A16" s="16"/>
      <c r="B16" s="156"/>
      <c r="C16" s="202" t="s">
        <v>183</v>
      </c>
      <c r="D16" s="188" t="s">
        <v>180</v>
      </c>
      <c r="E16" s="189" t="s">
        <v>184</v>
      </c>
      <c r="F16" s="189">
        <v>1</v>
      </c>
      <c r="G16" s="189" t="s">
        <v>185</v>
      </c>
      <c r="H16" s="190">
        <v>115</v>
      </c>
      <c r="I16" s="180">
        <v>309</v>
      </c>
      <c r="J16" s="191"/>
      <c r="K16" s="180">
        <v>6</v>
      </c>
      <c r="L16" s="180"/>
      <c r="M16" s="191"/>
      <c r="N16" s="180">
        <v>1</v>
      </c>
      <c r="O16" s="180">
        <v>3</v>
      </c>
      <c r="P16" s="177">
        <f t="shared" si="22"/>
        <v>10</v>
      </c>
      <c r="Q16" s="180">
        <v>50</v>
      </c>
      <c r="R16" s="180">
        <v>0</v>
      </c>
      <c r="S16" s="180">
        <v>0</v>
      </c>
      <c r="T16" s="180">
        <v>0</v>
      </c>
      <c r="U16" s="180">
        <v>0</v>
      </c>
      <c r="V16" s="180">
        <v>2500</v>
      </c>
      <c r="W16" s="180">
        <v>3700</v>
      </c>
      <c r="X16" s="180"/>
      <c r="Y16" s="180">
        <v>5</v>
      </c>
      <c r="Z16" s="203">
        <v>1</v>
      </c>
      <c r="AA16" s="204"/>
      <c r="AB16" s="204"/>
      <c r="AC16" s="203">
        <v>1</v>
      </c>
      <c r="AD16" s="204"/>
      <c r="AE16" s="204"/>
      <c r="AF16" s="204"/>
      <c r="AG16" s="204"/>
      <c r="AH16" s="203">
        <v>1</v>
      </c>
      <c r="AI16" s="204"/>
      <c r="AJ16" s="191"/>
      <c r="AK16" s="180">
        <v>10</v>
      </c>
      <c r="AL16" s="191"/>
      <c r="AM16" s="191"/>
      <c r="AN16" s="180">
        <v>0</v>
      </c>
      <c r="AO16" s="180">
        <v>0</v>
      </c>
      <c r="AP16" s="180">
        <v>0</v>
      </c>
      <c r="AQ16" s="191"/>
      <c r="AR16" s="180">
        <v>2500</v>
      </c>
      <c r="AS16" s="180">
        <v>3700</v>
      </c>
      <c r="AT16" s="191"/>
      <c r="AU16" s="180">
        <v>3</v>
      </c>
      <c r="AV16" s="180">
        <v>1</v>
      </c>
      <c r="AW16" s="180" t="s">
        <v>186</v>
      </c>
      <c r="AX16" s="191"/>
      <c r="AY16" s="180">
        <v>0</v>
      </c>
      <c r="AZ16" s="180">
        <v>0</v>
      </c>
      <c r="BA16" s="180">
        <v>0</v>
      </c>
      <c r="BB16" s="191"/>
      <c r="BC16" s="180">
        <v>1000</v>
      </c>
      <c r="BD16" s="180">
        <v>1440</v>
      </c>
      <c r="BE16" s="191"/>
      <c r="BF16" s="180">
        <v>2</v>
      </c>
      <c r="BG16" s="192" t="s">
        <v>187</v>
      </c>
      <c r="BH16" s="191"/>
      <c r="BI16" s="191"/>
      <c r="BJ16" s="191"/>
      <c r="BK16" s="191"/>
      <c r="BL16" s="191"/>
      <c r="BM16" s="180">
        <v>2200</v>
      </c>
      <c r="BN16" s="180">
        <v>3600</v>
      </c>
      <c r="BO16" s="191"/>
      <c r="BP16" s="180">
        <v>1</v>
      </c>
      <c r="BQ16" s="180">
        <v>1</v>
      </c>
      <c r="BR16" s="180">
        <v>0</v>
      </c>
      <c r="BS16" s="180">
        <v>0</v>
      </c>
      <c r="BT16" s="180">
        <v>2</v>
      </c>
      <c r="BU16" s="180">
        <v>0</v>
      </c>
      <c r="BV16" s="180">
        <v>0</v>
      </c>
      <c r="BW16" s="177">
        <f t="shared" si="23"/>
        <v>0</v>
      </c>
      <c r="BX16" s="191"/>
      <c r="BY16" s="180">
        <v>309</v>
      </c>
      <c r="BZ16" s="191"/>
      <c r="CA16" s="191"/>
      <c r="CB16" s="191"/>
      <c r="CC16" s="191"/>
      <c r="CD16" s="182">
        <f t="shared" si="24"/>
        <v>3</v>
      </c>
      <c r="CE16" s="182">
        <f t="shared" si="25"/>
        <v>0</v>
      </c>
      <c r="CF16" s="182">
        <f t="shared" si="26"/>
        <v>50</v>
      </c>
      <c r="CG16" s="182">
        <f t="shared" si="27"/>
        <v>10</v>
      </c>
      <c r="CH16" s="182">
        <f t="shared" si="28"/>
        <v>10</v>
      </c>
      <c r="CI16" s="182">
        <f t="shared" si="29"/>
        <v>4</v>
      </c>
      <c r="CJ16" s="182">
        <f t="shared" si="30"/>
        <v>2</v>
      </c>
      <c r="CK16" s="182">
        <f t="shared" si="31"/>
        <v>0</v>
      </c>
      <c r="CL16" s="184">
        <f t="shared" ref="CL16:CR16" si="38">SUM(R16,AN16,AY16,BI16)</f>
        <v>0</v>
      </c>
      <c r="CM16" s="184">
        <f t="shared" si="38"/>
        <v>0</v>
      </c>
      <c r="CN16" s="184">
        <f t="shared" si="38"/>
        <v>0</v>
      </c>
      <c r="CO16" s="184">
        <f t="shared" si="38"/>
        <v>0</v>
      </c>
      <c r="CP16" s="184">
        <f t="shared" si="38"/>
        <v>8200</v>
      </c>
      <c r="CQ16" s="184">
        <f t="shared" si="38"/>
        <v>12440</v>
      </c>
      <c r="CR16" s="184">
        <f t="shared" si="38"/>
        <v>0</v>
      </c>
      <c r="CS16" s="184">
        <f t="shared" si="33"/>
        <v>20640</v>
      </c>
      <c r="CT16" s="185">
        <f t="shared" si="34"/>
        <v>6200</v>
      </c>
      <c r="CU16" s="186">
        <f t="shared" si="35"/>
        <v>6200</v>
      </c>
      <c r="CV16" s="186">
        <f t="shared" si="36"/>
        <v>2440</v>
      </c>
      <c r="CW16" s="186">
        <f t="shared" si="37"/>
        <v>5800</v>
      </c>
    </row>
    <row r="17" spans="1:101" ht="22.5" customHeight="1" x14ac:dyDescent="0.3">
      <c r="A17" s="16"/>
      <c r="B17" s="156"/>
      <c r="C17" s="202" t="s">
        <v>188</v>
      </c>
      <c r="D17" s="188" t="s">
        <v>180</v>
      </c>
      <c r="E17" s="189" t="s">
        <v>184</v>
      </c>
      <c r="F17" s="189">
        <v>6</v>
      </c>
      <c r="G17" s="189" t="s">
        <v>189</v>
      </c>
      <c r="H17" s="190">
        <v>139</v>
      </c>
      <c r="I17" s="180">
        <v>380</v>
      </c>
      <c r="J17" s="191"/>
      <c r="K17" s="180">
        <v>7</v>
      </c>
      <c r="L17" s="191"/>
      <c r="M17" s="191"/>
      <c r="N17" s="180">
        <v>2</v>
      </c>
      <c r="O17" s="180">
        <v>1</v>
      </c>
      <c r="P17" s="177">
        <f t="shared" si="22"/>
        <v>10</v>
      </c>
      <c r="Q17" s="180">
        <v>50</v>
      </c>
      <c r="R17" s="180">
        <v>0</v>
      </c>
      <c r="S17" s="180">
        <v>0</v>
      </c>
      <c r="T17" s="180">
        <v>0</v>
      </c>
      <c r="U17" s="180">
        <v>0</v>
      </c>
      <c r="V17" s="180">
        <v>4000</v>
      </c>
      <c r="W17" s="180">
        <v>6000</v>
      </c>
      <c r="X17" s="180"/>
      <c r="Y17" s="180">
        <v>5</v>
      </c>
      <c r="Z17" s="203">
        <v>1</v>
      </c>
      <c r="AA17" s="204"/>
      <c r="AB17" s="204"/>
      <c r="AC17" s="203">
        <v>1</v>
      </c>
      <c r="AD17" s="204"/>
      <c r="AE17" s="204"/>
      <c r="AF17" s="204"/>
      <c r="AG17" s="203">
        <v>1</v>
      </c>
      <c r="AH17" s="203">
        <v>1</v>
      </c>
      <c r="AI17" s="203">
        <v>1</v>
      </c>
      <c r="AJ17" s="191"/>
      <c r="AK17" s="180">
        <v>10</v>
      </c>
      <c r="AL17" s="191"/>
      <c r="AM17" s="191"/>
      <c r="AN17" s="180">
        <v>0</v>
      </c>
      <c r="AO17" s="180">
        <v>0</v>
      </c>
      <c r="AP17" s="180">
        <v>0</v>
      </c>
      <c r="AQ17" s="191"/>
      <c r="AR17" s="180">
        <v>4000</v>
      </c>
      <c r="AS17" s="180">
        <v>6000</v>
      </c>
      <c r="AT17" s="191"/>
      <c r="AU17" s="180">
        <v>2</v>
      </c>
      <c r="AV17" s="180">
        <v>2</v>
      </c>
      <c r="AW17" s="191"/>
      <c r="AX17" s="191"/>
      <c r="AY17" s="180">
        <v>0</v>
      </c>
      <c r="AZ17" s="180">
        <v>0</v>
      </c>
      <c r="BA17" s="180">
        <v>0</v>
      </c>
      <c r="BB17" s="191"/>
      <c r="BC17" s="180">
        <v>1200</v>
      </c>
      <c r="BD17" s="180">
        <v>1510</v>
      </c>
      <c r="BE17" s="191"/>
      <c r="BF17" s="180">
        <v>2</v>
      </c>
      <c r="BG17" s="192" t="s">
        <v>190</v>
      </c>
      <c r="BH17" s="191"/>
      <c r="BI17" s="191"/>
      <c r="BJ17" s="191"/>
      <c r="BK17" s="191"/>
      <c r="BL17" s="191"/>
      <c r="BM17" s="180">
        <v>800</v>
      </c>
      <c r="BN17" s="180">
        <v>1000</v>
      </c>
      <c r="BO17" s="191"/>
      <c r="BP17" s="180">
        <v>1</v>
      </c>
      <c r="BQ17" s="180">
        <v>1</v>
      </c>
      <c r="BR17" s="180">
        <v>0</v>
      </c>
      <c r="BS17" s="180">
        <v>0</v>
      </c>
      <c r="BT17" s="180">
        <v>2</v>
      </c>
      <c r="BU17" s="180">
        <v>0</v>
      </c>
      <c r="BV17" s="180">
        <v>0</v>
      </c>
      <c r="BW17" s="177">
        <f t="shared" si="23"/>
        <v>0</v>
      </c>
      <c r="BX17" s="191"/>
      <c r="BY17" s="180">
        <v>143</v>
      </c>
      <c r="BZ17" s="180">
        <v>1</v>
      </c>
      <c r="CA17" s="191"/>
      <c r="CB17" s="180">
        <v>60</v>
      </c>
      <c r="CC17" s="180">
        <v>300000</v>
      </c>
      <c r="CD17" s="182">
        <f t="shared" si="24"/>
        <v>5</v>
      </c>
      <c r="CE17" s="182">
        <f t="shared" si="25"/>
        <v>0</v>
      </c>
      <c r="CF17" s="182">
        <f t="shared" si="26"/>
        <v>50</v>
      </c>
      <c r="CG17" s="182">
        <f t="shared" si="27"/>
        <v>10</v>
      </c>
      <c r="CH17" s="182">
        <f t="shared" si="28"/>
        <v>10</v>
      </c>
      <c r="CI17" s="182">
        <f t="shared" si="29"/>
        <v>4</v>
      </c>
      <c r="CJ17" s="182">
        <f t="shared" si="30"/>
        <v>2</v>
      </c>
      <c r="CK17" s="182">
        <f t="shared" si="31"/>
        <v>0</v>
      </c>
      <c r="CL17" s="184">
        <f t="shared" ref="CL17:CR17" si="39">SUM(R17,AN17,AY17,BI17)</f>
        <v>0</v>
      </c>
      <c r="CM17" s="184">
        <f t="shared" si="39"/>
        <v>0</v>
      </c>
      <c r="CN17" s="184">
        <f t="shared" si="39"/>
        <v>0</v>
      </c>
      <c r="CO17" s="184">
        <f t="shared" si="39"/>
        <v>0</v>
      </c>
      <c r="CP17" s="184">
        <f t="shared" si="39"/>
        <v>10000</v>
      </c>
      <c r="CQ17" s="184">
        <f t="shared" si="39"/>
        <v>14510</v>
      </c>
      <c r="CR17" s="184">
        <f t="shared" si="39"/>
        <v>0</v>
      </c>
      <c r="CS17" s="184">
        <f t="shared" si="33"/>
        <v>24510</v>
      </c>
      <c r="CT17" s="185">
        <f t="shared" si="34"/>
        <v>10000</v>
      </c>
      <c r="CU17" s="186">
        <f t="shared" si="35"/>
        <v>10000</v>
      </c>
      <c r="CV17" s="186">
        <f t="shared" si="36"/>
        <v>2710</v>
      </c>
      <c r="CW17" s="186">
        <f t="shared" si="37"/>
        <v>1800</v>
      </c>
    </row>
    <row r="18" spans="1:101" ht="22.5" customHeight="1" x14ac:dyDescent="0.3">
      <c r="A18" s="16"/>
      <c r="B18" s="156"/>
      <c r="C18" s="202" t="s">
        <v>191</v>
      </c>
      <c r="D18" s="188" t="s">
        <v>180</v>
      </c>
      <c r="E18" s="189" t="s">
        <v>192</v>
      </c>
      <c r="F18" s="189">
        <v>4</v>
      </c>
      <c r="G18" s="189" t="s">
        <v>193</v>
      </c>
      <c r="H18" s="190">
        <v>115</v>
      </c>
      <c r="I18" s="180">
        <v>290</v>
      </c>
      <c r="J18" s="191"/>
      <c r="K18" s="180">
        <v>8</v>
      </c>
      <c r="L18" s="191"/>
      <c r="M18" s="191"/>
      <c r="N18" s="180">
        <v>1</v>
      </c>
      <c r="O18" s="180">
        <v>1</v>
      </c>
      <c r="P18" s="177">
        <f t="shared" si="22"/>
        <v>10</v>
      </c>
      <c r="Q18" s="180">
        <v>20</v>
      </c>
      <c r="R18" s="180">
        <v>4000</v>
      </c>
      <c r="S18" s="180">
        <v>4500</v>
      </c>
      <c r="T18" s="180">
        <v>5000</v>
      </c>
      <c r="U18" s="180">
        <v>4000</v>
      </c>
      <c r="V18" s="180">
        <v>4200</v>
      </c>
      <c r="W18" s="180">
        <v>4500</v>
      </c>
      <c r="X18" s="191"/>
      <c r="Y18" s="191"/>
      <c r="Z18" s="204"/>
      <c r="AA18" s="204"/>
      <c r="AB18" s="204"/>
      <c r="AC18" s="203">
        <v>1</v>
      </c>
      <c r="AD18" s="204"/>
      <c r="AE18" s="204"/>
      <c r="AF18" s="204"/>
      <c r="AG18" s="204"/>
      <c r="AH18" s="204"/>
      <c r="AI18" s="204"/>
      <c r="AJ18" s="191"/>
      <c r="AK18" s="191"/>
      <c r="AL18" s="191"/>
      <c r="AM18" s="191"/>
      <c r="AN18" s="191"/>
      <c r="AO18" s="191"/>
      <c r="AP18" s="191"/>
      <c r="AQ18" s="191"/>
      <c r="AR18" s="191"/>
      <c r="AS18" s="191"/>
      <c r="AT18" s="191"/>
      <c r="AU18" s="191"/>
      <c r="AV18" s="191"/>
      <c r="AW18" s="191"/>
      <c r="AX18" s="180">
        <v>20</v>
      </c>
      <c r="AY18" s="191"/>
      <c r="AZ18" s="191"/>
      <c r="BA18" s="191"/>
      <c r="BB18" s="191"/>
      <c r="BC18" s="191"/>
      <c r="BD18" s="191"/>
      <c r="BE18" s="191"/>
      <c r="BF18" s="191"/>
      <c r="BG18" s="205"/>
      <c r="BH18" s="191"/>
      <c r="BI18" s="191"/>
      <c r="BJ18" s="191"/>
      <c r="BK18" s="191"/>
      <c r="BL18" s="191"/>
      <c r="BM18" s="191"/>
      <c r="BN18" s="191"/>
      <c r="BO18" s="191"/>
      <c r="BP18" s="191"/>
      <c r="BQ18" s="191"/>
      <c r="BR18" s="191"/>
      <c r="BS18" s="191"/>
      <c r="BT18" s="191"/>
      <c r="BU18" s="191"/>
      <c r="BV18" s="191"/>
      <c r="BW18" s="177">
        <f t="shared" si="23"/>
        <v>0</v>
      </c>
      <c r="BX18" s="191"/>
      <c r="BY18" s="191"/>
      <c r="BZ18" s="191"/>
      <c r="CA18" s="191"/>
      <c r="CB18" s="191"/>
      <c r="CC18" s="191"/>
      <c r="CD18" s="182">
        <f t="shared" si="24"/>
        <v>1</v>
      </c>
      <c r="CE18" s="182">
        <f t="shared" si="25"/>
        <v>0</v>
      </c>
      <c r="CF18" s="182">
        <f t="shared" si="26"/>
        <v>20</v>
      </c>
      <c r="CG18" s="182">
        <f t="shared" si="27"/>
        <v>10</v>
      </c>
      <c r="CH18" s="182">
        <f t="shared" si="28"/>
        <v>0</v>
      </c>
      <c r="CI18" s="182">
        <f t="shared" si="29"/>
        <v>20</v>
      </c>
      <c r="CJ18" s="182">
        <f t="shared" si="30"/>
        <v>0</v>
      </c>
      <c r="CK18" s="182">
        <f t="shared" si="31"/>
        <v>0</v>
      </c>
      <c r="CL18" s="184">
        <f t="shared" ref="CL18:CR18" si="40">SUM(R18,AN18,AY18,BI18)</f>
        <v>4000</v>
      </c>
      <c r="CM18" s="184">
        <f t="shared" si="40"/>
        <v>4500</v>
      </c>
      <c r="CN18" s="184">
        <f t="shared" si="40"/>
        <v>5000</v>
      </c>
      <c r="CO18" s="184">
        <f t="shared" si="40"/>
        <v>4000</v>
      </c>
      <c r="CP18" s="184">
        <f t="shared" si="40"/>
        <v>4200</v>
      </c>
      <c r="CQ18" s="184">
        <f t="shared" si="40"/>
        <v>4500</v>
      </c>
      <c r="CR18" s="184">
        <f t="shared" si="40"/>
        <v>0</v>
      </c>
      <c r="CS18" s="184">
        <f t="shared" si="33"/>
        <v>26200</v>
      </c>
      <c r="CT18" s="185">
        <f t="shared" si="34"/>
        <v>26200</v>
      </c>
      <c r="CU18" s="186">
        <f t="shared" si="35"/>
        <v>0</v>
      </c>
      <c r="CV18" s="186">
        <f t="shared" si="36"/>
        <v>0</v>
      </c>
      <c r="CW18" s="186">
        <f t="shared" si="37"/>
        <v>0</v>
      </c>
    </row>
    <row r="19" spans="1:101" ht="24" customHeight="1" x14ac:dyDescent="0.3">
      <c r="A19" s="16"/>
      <c r="B19" s="156"/>
      <c r="C19" s="187"/>
      <c r="D19" s="252"/>
      <c r="E19" s="235"/>
      <c r="F19" s="235"/>
      <c r="G19" s="236"/>
      <c r="H19" s="193">
        <f t="shared" ref="H19:BF19" si="41">SUM(H15:H18)</f>
        <v>605</v>
      </c>
      <c r="I19" s="193">
        <f t="shared" si="41"/>
        <v>1645</v>
      </c>
      <c r="J19" s="193">
        <f t="shared" si="41"/>
        <v>0</v>
      </c>
      <c r="K19" s="193">
        <f t="shared" si="41"/>
        <v>27</v>
      </c>
      <c r="L19" s="193">
        <f t="shared" si="41"/>
        <v>1</v>
      </c>
      <c r="M19" s="193">
        <f t="shared" si="41"/>
        <v>1</v>
      </c>
      <c r="N19" s="193">
        <f t="shared" si="41"/>
        <v>6</v>
      </c>
      <c r="O19" s="193">
        <f t="shared" si="41"/>
        <v>5</v>
      </c>
      <c r="P19" s="193">
        <f t="shared" si="41"/>
        <v>40</v>
      </c>
      <c r="Q19" s="193">
        <f t="shared" si="41"/>
        <v>295</v>
      </c>
      <c r="R19" s="193">
        <f t="shared" si="41"/>
        <v>11000</v>
      </c>
      <c r="S19" s="193">
        <f t="shared" si="41"/>
        <v>11500</v>
      </c>
      <c r="T19" s="193">
        <f t="shared" si="41"/>
        <v>12500</v>
      </c>
      <c r="U19" s="193">
        <f t="shared" si="41"/>
        <v>12000</v>
      </c>
      <c r="V19" s="193">
        <f t="shared" si="41"/>
        <v>18700</v>
      </c>
      <c r="W19" s="193">
        <f t="shared" si="41"/>
        <v>14200</v>
      </c>
      <c r="X19" s="193">
        <f t="shared" si="41"/>
        <v>0</v>
      </c>
      <c r="Y19" s="193">
        <f t="shared" si="41"/>
        <v>10</v>
      </c>
      <c r="Z19" s="193">
        <f t="shared" si="41"/>
        <v>2</v>
      </c>
      <c r="AA19" s="193">
        <f t="shared" si="41"/>
        <v>0</v>
      </c>
      <c r="AB19" s="193">
        <f t="shared" si="41"/>
        <v>0</v>
      </c>
      <c r="AC19" s="193">
        <f t="shared" si="41"/>
        <v>4</v>
      </c>
      <c r="AD19" s="193">
        <f t="shared" si="41"/>
        <v>0</v>
      </c>
      <c r="AE19" s="193">
        <f t="shared" si="41"/>
        <v>0</v>
      </c>
      <c r="AF19" s="193">
        <f t="shared" si="41"/>
        <v>0</v>
      </c>
      <c r="AG19" s="193">
        <f t="shared" si="41"/>
        <v>1</v>
      </c>
      <c r="AH19" s="193">
        <f t="shared" si="41"/>
        <v>2</v>
      </c>
      <c r="AI19" s="193">
        <f t="shared" si="41"/>
        <v>2</v>
      </c>
      <c r="AJ19" s="193">
        <f t="shared" si="41"/>
        <v>0</v>
      </c>
      <c r="AK19" s="193">
        <f t="shared" si="41"/>
        <v>30</v>
      </c>
      <c r="AL19" s="193">
        <f t="shared" si="41"/>
        <v>0</v>
      </c>
      <c r="AM19" s="193">
        <f t="shared" si="41"/>
        <v>0</v>
      </c>
      <c r="AN19" s="193">
        <f t="shared" si="41"/>
        <v>0</v>
      </c>
      <c r="AO19" s="193">
        <f t="shared" si="41"/>
        <v>0</v>
      </c>
      <c r="AP19" s="193">
        <f t="shared" si="41"/>
        <v>0</v>
      </c>
      <c r="AQ19" s="193">
        <f t="shared" si="41"/>
        <v>0</v>
      </c>
      <c r="AR19" s="193">
        <f t="shared" si="41"/>
        <v>6500</v>
      </c>
      <c r="AS19" s="193">
        <f t="shared" si="41"/>
        <v>9700</v>
      </c>
      <c r="AT19" s="193">
        <f t="shared" si="41"/>
        <v>0</v>
      </c>
      <c r="AU19" s="193">
        <f t="shared" si="41"/>
        <v>5</v>
      </c>
      <c r="AV19" s="193">
        <f t="shared" si="41"/>
        <v>3</v>
      </c>
      <c r="AW19" s="193">
        <f t="shared" si="41"/>
        <v>1</v>
      </c>
      <c r="AX19" s="193">
        <f t="shared" si="41"/>
        <v>20</v>
      </c>
      <c r="AY19" s="193">
        <f t="shared" si="41"/>
        <v>0</v>
      </c>
      <c r="AZ19" s="193">
        <f t="shared" si="41"/>
        <v>0</v>
      </c>
      <c r="BA19" s="193">
        <f t="shared" si="41"/>
        <v>0</v>
      </c>
      <c r="BB19" s="193">
        <f t="shared" si="41"/>
        <v>0</v>
      </c>
      <c r="BC19" s="193">
        <f t="shared" si="41"/>
        <v>2200</v>
      </c>
      <c r="BD19" s="193">
        <f t="shared" si="41"/>
        <v>2950</v>
      </c>
      <c r="BE19" s="193">
        <f t="shared" si="41"/>
        <v>0</v>
      </c>
      <c r="BF19" s="193">
        <f t="shared" si="41"/>
        <v>4</v>
      </c>
      <c r="BG19" s="195" t="str">
        <f>"1."&amp;BG15&amp;" 2."&amp;BG16&amp;" 3."&amp;BG17&amp;" 4."&amp;BG18</f>
        <v>1. 2.การเชื่อมโยงแหล่งท่องเที่ยว และการท่องเที่ยวเชิงสุขภาพ 3.การเชื่อมโยงแหล่งท่องเที่ยว และการท่องเที่ยวเชิงเกษตร  เชิงสุขภาพ 4.</v>
      </c>
      <c r="BH19" s="193">
        <f t="shared" ref="BH19:BW19" si="42">SUM(BH15:BH18)</f>
        <v>0</v>
      </c>
      <c r="BI19" s="193">
        <f t="shared" si="42"/>
        <v>0</v>
      </c>
      <c r="BJ19" s="193">
        <f t="shared" si="42"/>
        <v>0</v>
      </c>
      <c r="BK19" s="193">
        <f t="shared" si="42"/>
        <v>0</v>
      </c>
      <c r="BL19" s="193">
        <f t="shared" si="42"/>
        <v>0</v>
      </c>
      <c r="BM19" s="193">
        <f t="shared" si="42"/>
        <v>3000</v>
      </c>
      <c r="BN19" s="193">
        <f t="shared" si="42"/>
        <v>4600</v>
      </c>
      <c r="BO19" s="193">
        <f t="shared" si="42"/>
        <v>0</v>
      </c>
      <c r="BP19" s="193">
        <f t="shared" si="42"/>
        <v>2</v>
      </c>
      <c r="BQ19" s="193">
        <f t="shared" si="42"/>
        <v>2</v>
      </c>
      <c r="BR19" s="193">
        <f t="shared" si="42"/>
        <v>0</v>
      </c>
      <c r="BS19" s="193">
        <f t="shared" si="42"/>
        <v>0</v>
      </c>
      <c r="BT19" s="193">
        <f t="shared" si="42"/>
        <v>4</v>
      </c>
      <c r="BU19" s="193">
        <f t="shared" si="42"/>
        <v>0</v>
      </c>
      <c r="BV19" s="193">
        <f t="shared" si="42"/>
        <v>0</v>
      </c>
      <c r="BW19" s="193">
        <f t="shared" si="42"/>
        <v>0</v>
      </c>
      <c r="BX19" s="193">
        <f>COUNTIF(BX15:BX18,23)</f>
        <v>0</v>
      </c>
      <c r="BY19" s="193">
        <f t="shared" ref="BY19:CW19" si="43">SUM(BY15:BY18)</f>
        <v>452</v>
      </c>
      <c r="BZ19" s="193">
        <f t="shared" si="43"/>
        <v>1</v>
      </c>
      <c r="CA19" s="193">
        <f t="shared" si="43"/>
        <v>0</v>
      </c>
      <c r="CB19" s="193">
        <f t="shared" si="43"/>
        <v>60</v>
      </c>
      <c r="CC19" s="193">
        <f t="shared" si="43"/>
        <v>300000</v>
      </c>
      <c r="CD19" s="193">
        <f t="shared" si="43"/>
        <v>11</v>
      </c>
      <c r="CE19" s="193">
        <f t="shared" si="43"/>
        <v>0</v>
      </c>
      <c r="CF19" s="193">
        <f t="shared" si="43"/>
        <v>295</v>
      </c>
      <c r="CG19" s="193">
        <f t="shared" si="43"/>
        <v>40</v>
      </c>
      <c r="CH19" s="193">
        <f t="shared" si="43"/>
        <v>30</v>
      </c>
      <c r="CI19" s="193">
        <f t="shared" si="43"/>
        <v>29</v>
      </c>
      <c r="CJ19" s="193">
        <f t="shared" si="43"/>
        <v>4</v>
      </c>
      <c r="CK19" s="193">
        <f t="shared" si="43"/>
        <v>0</v>
      </c>
      <c r="CL19" s="193">
        <f t="shared" si="43"/>
        <v>11000</v>
      </c>
      <c r="CM19" s="193">
        <f t="shared" si="43"/>
        <v>11500</v>
      </c>
      <c r="CN19" s="193">
        <f t="shared" si="43"/>
        <v>12500</v>
      </c>
      <c r="CO19" s="193">
        <f t="shared" si="43"/>
        <v>12000</v>
      </c>
      <c r="CP19" s="193">
        <f t="shared" si="43"/>
        <v>30400</v>
      </c>
      <c r="CQ19" s="193">
        <f t="shared" si="43"/>
        <v>31450</v>
      </c>
      <c r="CR19" s="193">
        <f t="shared" si="43"/>
        <v>0</v>
      </c>
      <c r="CS19" s="193">
        <f t="shared" si="43"/>
        <v>108850</v>
      </c>
      <c r="CT19" s="193">
        <f t="shared" si="43"/>
        <v>79900</v>
      </c>
      <c r="CU19" s="193">
        <f t="shared" si="43"/>
        <v>16200</v>
      </c>
      <c r="CV19" s="193">
        <f t="shared" si="43"/>
        <v>5150</v>
      </c>
      <c r="CW19" s="193">
        <f t="shared" si="43"/>
        <v>7600</v>
      </c>
    </row>
    <row r="20" spans="1:101" ht="22.5" customHeight="1" x14ac:dyDescent="0.3">
      <c r="A20" s="16"/>
      <c r="B20" s="156"/>
      <c r="C20" s="196" t="s">
        <v>194</v>
      </c>
      <c r="D20" s="172" t="s">
        <v>195</v>
      </c>
      <c r="E20" s="173" t="s">
        <v>196</v>
      </c>
      <c r="F20" s="173">
        <v>4</v>
      </c>
      <c r="G20" s="173" t="s">
        <v>197</v>
      </c>
      <c r="H20" s="174">
        <v>412</v>
      </c>
      <c r="I20" s="175">
        <v>738</v>
      </c>
      <c r="J20" s="175">
        <v>4</v>
      </c>
      <c r="K20" s="175">
        <v>0</v>
      </c>
      <c r="L20" s="175">
        <v>0</v>
      </c>
      <c r="M20" s="175">
        <v>2</v>
      </c>
      <c r="N20" s="175">
        <v>8</v>
      </c>
      <c r="O20" s="175">
        <v>0</v>
      </c>
      <c r="P20" s="177">
        <f t="shared" ref="P20:P22" si="44">SUM(K20:O20)</f>
        <v>10</v>
      </c>
      <c r="Q20" s="175">
        <v>20</v>
      </c>
      <c r="R20" s="175">
        <v>15000</v>
      </c>
      <c r="S20" s="175">
        <v>16000</v>
      </c>
      <c r="T20" s="175">
        <v>12000</v>
      </c>
      <c r="U20" s="175">
        <v>11000</v>
      </c>
      <c r="V20" s="175">
        <v>10000</v>
      </c>
      <c r="W20" s="175">
        <v>3800</v>
      </c>
      <c r="X20" s="176"/>
      <c r="Y20" s="175">
        <v>2</v>
      </c>
      <c r="Z20" s="199">
        <v>0</v>
      </c>
      <c r="AA20" s="199">
        <v>0</v>
      </c>
      <c r="AB20" s="199">
        <v>1</v>
      </c>
      <c r="AC20" s="199">
        <v>1</v>
      </c>
      <c r="AD20" s="199">
        <v>1</v>
      </c>
      <c r="AE20" s="199">
        <v>1</v>
      </c>
      <c r="AF20" s="199">
        <v>1</v>
      </c>
      <c r="AG20" s="199">
        <v>0</v>
      </c>
      <c r="AH20" s="199">
        <v>1</v>
      </c>
      <c r="AI20" s="199">
        <v>0</v>
      </c>
      <c r="AJ20" s="175">
        <v>6</v>
      </c>
      <c r="AK20" s="175">
        <v>0</v>
      </c>
      <c r="AL20" s="175">
        <v>0</v>
      </c>
      <c r="AM20" s="175">
        <v>0</v>
      </c>
      <c r="AN20" s="175">
        <v>0</v>
      </c>
      <c r="AO20" s="175">
        <v>0</v>
      </c>
      <c r="AP20" s="175">
        <v>0</v>
      </c>
      <c r="AQ20" s="175">
        <v>0</v>
      </c>
      <c r="AR20" s="175">
        <v>0</v>
      </c>
      <c r="AS20" s="176"/>
      <c r="AT20" s="176"/>
      <c r="AU20" s="175">
        <v>30</v>
      </c>
      <c r="AV20" s="175">
        <v>40</v>
      </c>
      <c r="AW20" s="175">
        <v>1</v>
      </c>
      <c r="AX20" s="175">
        <v>0</v>
      </c>
      <c r="AY20" s="175">
        <v>30000</v>
      </c>
      <c r="AZ20" s="175">
        <v>28000</v>
      </c>
      <c r="BA20" s="175">
        <v>15000</v>
      </c>
      <c r="BB20" s="175">
        <v>16000</v>
      </c>
      <c r="BC20" s="175">
        <v>10000</v>
      </c>
      <c r="BD20" s="176"/>
      <c r="BE20" s="176"/>
      <c r="BF20" s="176"/>
      <c r="BG20" s="200"/>
      <c r="BH20" s="175">
        <v>70</v>
      </c>
      <c r="BI20" s="175">
        <v>0</v>
      </c>
      <c r="BJ20" s="175">
        <v>0</v>
      </c>
      <c r="BK20" s="175">
        <v>0</v>
      </c>
      <c r="BL20" s="175">
        <v>0</v>
      </c>
      <c r="BM20" s="175">
        <v>0</v>
      </c>
      <c r="BN20" s="176"/>
      <c r="BO20" s="176"/>
      <c r="BP20" s="175">
        <v>1</v>
      </c>
      <c r="BQ20" s="175">
        <v>1</v>
      </c>
      <c r="BR20" s="175">
        <v>1</v>
      </c>
      <c r="BS20" s="175">
        <v>0</v>
      </c>
      <c r="BT20" s="175">
        <v>5</v>
      </c>
      <c r="BU20" s="175">
        <v>0</v>
      </c>
      <c r="BV20" s="175">
        <v>100</v>
      </c>
      <c r="BW20" s="177">
        <f t="shared" ref="BW20:BW22" si="45">SUM(BU20:BV20)</f>
        <v>100</v>
      </c>
      <c r="BX20" s="180">
        <v>21</v>
      </c>
      <c r="BY20" s="175">
        <v>50</v>
      </c>
      <c r="BZ20" s="175">
        <v>0</v>
      </c>
      <c r="CA20" s="175">
        <v>1</v>
      </c>
      <c r="CB20" s="175">
        <v>0</v>
      </c>
      <c r="CC20" s="175">
        <v>0</v>
      </c>
      <c r="CD20" s="182">
        <f t="shared" ref="CD20:CD22" si="46">SUM(Z20:AI20)</f>
        <v>6</v>
      </c>
      <c r="CE20" s="182">
        <f t="shared" ref="CE20:CE22" si="47">J20</f>
        <v>4</v>
      </c>
      <c r="CF20" s="182">
        <f t="shared" ref="CF20:CF22" si="48">Q20</f>
        <v>20</v>
      </c>
      <c r="CG20" s="182">
        <f t="shared" ref="CG20:CG22" si="49">P20</f>
        <v>10</v>
      </c>
      <c r="CH20" s="182">
        <f t="shared" ref="CH20:CH22" si="50">SUM(AJ20:AM20)</f>
        <v>6</v>
      </c>
      <c r="CI20" s="182">
        <f t="shared" ref="CI20:CI22" si="51">SUM(AU20:AX20)</f>
        <v>71</v>
      </c>
      <c r="CJ20" s="182">
        <f t="shared" ref="CJ20:CJ22" si="52">BF20</f>
        <v>0</v>
      </c>
      <c r="CK20" s="182">
        <f t="shared" ref="CK20:CK22" si="53">BH20</f>
        <v>70</v>
      </c>
      <c r="CL20" s="184">
        <f t="shared" ref="CL20:CR20" si="54">SUM(R20,AN20,AY20,BI20)</f>
        <v>45000</v>
      </c>
      <c r="CM20" s="184">
        <f t="shared" si="54"/>
        <v>44000</v>
      </c>
      <c r="CN20" s="184">
        <f t="shared" si="54"/>
        <v>27000</v>
      </c>
      <c r="CO20" s="184">
        <f t="shared" si="54"/>
        <v>27000</v>
      </c>
      <c r="CP20" s="184">
        <f t="shared" si="54"/>
        <v>20000</v>
      </c>
      <c r="CQ20" s="184">
        <f t="shared" si="54"/>
        <v>3800</v>
      </c>
      <c r="CR20" s="184">
        <f t="shared" si="54"/>
        <v>0</v>
      </c>
      <c r="CS20" s="184">
        <f t="shared" ref="CS20:CS22" si="55">SUM(CL20:CR20)</f>
        <v>166800</v>
      </c>
      <c r="CT20" s="185">
        <f t="shared" ref="CT20:CT22" si="56">SUM(R20:X20)</f>
        <v>67800</v>
      </c>
      <c r="CU20" s="186">
        <f t="shared" ref="CU20:CU22" si="57">SUM(AN20:AT20)</f>
        <v>0</v>
      </c>
      <c r="CV20" s="186">
        <f t="shared" ref="CV20:CV22" si="58">SUM(AY20:BE20)</f>
        <v>99000</v>
      </c>
      <c r="CW20" s="186">
        <f t="shared" ref="CW20:CW22" si="59">SUM(BI20:BO20)</f>
        <v>0</v>
      </c>
    </row>
    <row r="21" spans="1:101" ht="23.25" customHeight="1" x14ac:dyDescent="0.3">
      <c r="A21" s="16"/>
      <c r="B21" s="156"/>
      <c r="C21" s="202" t="s">
        <v>198</v>
      </c>
      <c r="D21" s="188" t="s">
        <v>195</v>
      </c>
      <c r="E21" s="189" t="s">
        <v>199</v>
      </c>
      <c r="F21" s="189">
        <v>3</v>
      </c>
      <c r="G21" s="189" t="s">
        <v>200</v>
      </c>
      <c r="H21" s="190">
        <v>200</v>
      </c>
      <c r="I21" s="180">
        <v>388</v>
      </c>
      <c r="J21" s="180">
        <v>5</v>
      </c>
      <c r="K21" s="180">
        <v>8</v>
      </c>
      <c r="L21" s="180">
        <v>0</v>
      </c>
      <c r="M21" s="180">
        <v>0</v>
      </c>
      <c r="N21" s="180">
        <v>2</v>
      </c>
      <c r="O21" s="180">
        <v>0</v>
      </c>
      <c r="P21" s="177">
        <f t="shared" si="44"/>
        <v>10</v>
      </c>
      <c r="Q21" s="180">
        <v>20</v>
      </c>
      <c r="R21" s="180">
        <v>10000</v>
      </c>
      <c r="S21" s="180">
        <v>11000</v>
      </c>
      <c r="T21" s="180">
        <v>10000</v>
      </c>
      <c r="U21" s="180">
        <v>9000</v>
      </c>
      <c r="V21" s="180">
        <v>9500</v>
      </c>
      <c r="W21" s="180">
        <v>2600</v>
      </c>
      <c r="X21" s="191"/>
      <c r="Y21" s="180">
        <v>0</v>
      </c>
      <c r="Z21" s="203">
        <v>0</v>
      </c>
      <c r="AA21" s="203">
        <v>0</v>
      </c>
      <c r="AB21" s="203">
        <v>1</v>
      </c>
      <c r="AC21" s="203">
        <v>1</v>
      </c>
      <c r="AD21" s="203">
        <v>1</v>
      </c>
      <c r="AE21" s="203">
        <v>1</v>
      </c>
      <c r="AF21" s="203">
        <v>1</v>
      </c>
      <c r="AG21" s="203">
        <v>1</v>
      </c>
      <c r="AH21" s="203">
        <v>1</v>
      </c>
      <c r="AI21" s="203">
        <v>0</v>
      </c>
      <c r="AJ21" s="180">
        <v>10</v>
      </c>
      <c r="AK21" s="180">
        <v>0</v>
      </c>
      <c r="AL21" s="180">
        <v>0</v>
      </c>
      <c r="AM21" s="180">
        <v>0</v>
      </c>
      <c r="AN21" s="180">
        <v>0</v>
      </c>
      <c r="AO21" s="180">
        <v>0</v>
      </c>
      <c r="AP21" s="180">
        <v>0</v>
      </c>
      <c r="AQ21" s="180">
        <v>0</v>
      </c>
      <c r="AR21" s="180">
        <v>0</v>
      </c>
      <c r="AS21" s="191"/>
      <c r="AT21" s="191"/>
      <c r="AU21" s="180">
        <v>30</v>
      </c>
      <c r="AV21" s="180">
        <v>40</v>
      </c>
      <c r="AW21" s="180">
        <v>1</v>
      </c>
      <c r="AX21" s="180">
        <v>0</v>
      </c>
      <c r="AY21" s="180">
        <v>15000</v>
      </c>
      <c r="AZ21" s="180">
        <v>16000</v>
      </c>
      <c r="BA21" s="180">
        <v>14000</v>
      </c>
      <c r="BB21" s="180">
        <v>13000</v>
      </c>
      <c r="BC21" s="180">
        <v>11000</v>
      </c>
      <c r="BD21" s="191"/>
      <c r="BE21" s="191"/>
      <c r="BF21" s="191"/>
      <c r="BG21" s="205"/>
      <c r="BH21" s="180">
        <v>50</v>
      </c>
      <c r="BI21" s="180">
        <v>0</v>
      </c>
      <c r="BJ21" s="180">
        <v>0</v>
      </c>
      <c r="BK21" s="180">
        <v>0</v>
      </c>
      <c r="BL21" s="180">
        <v>0</v>
      </c>
      <c r="BM21" s="180">
        <v>0</v>
      </c>
      <c r="BN21" s="191"/>
      <c r="BO21" s="191"/>
      <c r="BP21" s="180">
        <v>1</v>
      </c>
      <c r="BQ21" s="180">
        <v>1</v>
      </c>
      <c r="BR21" s="180">
        <v>1</v>
      </c>
      <c r="BS21" s="180">
        <v>0</v>
      </c>
      <c r="BT21" s="180">
        <v>5</v>
      </c>
      <c r="BU21" s="180">
        <v>0</v>
      </c>
      <c r="BV21" s="180">
        <v>70</v>
      </c>
      <c r="BW21" s="177">
        <f t="shared" si="45"/>
        <v>70</v>
      </c>
      <c r="BX21" s="180">
        <v>21</v>
      </c>
      <c r="BY21" s="180">
        <v>50</v>
      </c>
      <c r="BZ21" s="180">
        <v>0</v>
      </c>
      <c r="CA21" s="180">
        <v>1</v>
      </c>
      <c r="CB21" s="180">
        <v>0</v>
      </c>
      <c r="CC21" s="180">
        <v>0</v>
      </c>
      <c r="CD21" s="182">
        <f t="shared" si="46"/>
        <v>7</v>
      </c>
      <c r="CE21" s="182">
        <f t="shared" si="47"/>
        <v>5</v>
      </c>
      <c r="CF21" s="182">
        <f t="shared" si="48"/>
        <v>20</v>
      </c>
      <c r="CG21" s="182">
        <f t="shared" si="49"/>
        <v>10</v>
      </c>
      <c r="CH21" s="182">
        <f t="shared" si="50"/>
        <v>10</v>
      </c>
      <c r="CI21" s="182">
        <f t="shared" si="51"/>
        <v>71</v>
      </c>
      <c r="CJ21" s="182">
        <f t="shared" si="52"/>
        <v>0</v>
      </c>
      <c r="CK21" s="182">
        <f t="shared" si="53"/>
        <v>50</v>
      </c>
      <c r="CL21" s="184">
        <f t="shared" ref="CL21:CR21" si="60">SUM(R21,AN21,AY21,BI21)</f>
        <v>25000</v>
      </c>
      <c r="CM21" s="184">
        <f t="shared" si="60"/>
        <v>27000</v>
      </c>
      <c r="CN21" s="184">
        <f t="shared" si="60"/>
        <v>24000</v>
      </c>
      <c r="CO21" s="184">
        <f t="shared" si="60"/>
        <v>22000</v>
      </c>
      <c r="CP21" s="184">
        <f t="shared" si="60"/>
        <v>20500</v>
      </c>
      <c r="CQ21" s="184">
        <f t="shared" si="60"/>
        <v>2600</v>
      </c>
      <c r="CR21" s="184">
        <f t="shared" si="60"/>
        <v>0</v>
      </c>
      <c r="CS21" s="184">
        <f t="shared" si="55"/>
        <v>121100</v>
      </c>
      <c r="CT21" s="185">
        <f t="shared" si="56"/>
        <v>52100</v>
      </c>
      <c r="CU21" s="186">
        <f t="shared" si="57"/>
        <v>0</v>
      </c>
      <c r="CV21" s="186">
        <f t="shared" si="58"/>
        <v>69000</v>
      </c>
      <c r="CW21" s="186">
        <f t="shared" si="59"/>
        <v>0</v>
      </c>
    </row>
    <row r="22" spans="1:101" ht="23.25" customHeight="1" x14ac:dyDescent="0.3">
      <c r="A22" s="16"/>
      <c r="B22" s="156"/>
      <c r="C22" s="202" t="s">
        <v>201</v>
      </c>
      <c r="D22" s="188" t="s">
        <v>195</v>
      </c>
      <c r="E22" s="189" t="s">
        <v>202</v>
      </c>
      <c r="F22" s="189">
        <v>3</v>
      </c>
      <c r="G22" s="189" t="s">
        <v>202</v>
      </c>
      <c r="H22" s="190">
        <v>216</v>
      </c>
      <c r="I22" s="180">
        <v>487</v>
      </c>
      <c r="J22" s="180">
        <v>5</v>
      </c>
      <c r="K22" s="180">
        <v>2</v>
      </c>
      <c r="L22" s="180">
        <v>0</v>
      </c>
      <c r="M22" s="180">
        <v>0</v>
      </c>
      <c r="N22" s="180">
        <v>8</v>
      </c>
      <c r="O22" s="180">
        <v>0</v>
      </c>
      <c r="P22" s="177">
        <f t="shared" si="44"/>
        <v>10</v>
      </c>
      <c r="Q22" s="180">
        <v>20</v>
      </c>
      <c r="R22" s="180">
        <v>30000</v>
      </c>
      <c r="S22" s="180">
        <v>40000</v>
      </c>
      <c r="T22" s="180">
        <v>25000</v>
      </c>
      <c r="U22" s="180">
        <v>40000</v>
      </c>
      <c r="V22" s="180">
        <v>30000</v>
      </c>
      <c r="W22" s="180">
        <v>11200</v>
      </c>
      <c r="X22" s="191"/>
      <c r="Y22" s="180">
        <v>5</v>
      </c>
      <c r="Z22" s="203">
        <v>0</v>
      </c>
      <c r="AA22" s="203">
        <v>0</v>
      </c>
      <c r="AB22" s="203">
        <v>1</v>
      </c>
      <c r="AC22" s="203">
        <v>1</v>
      </c>
      <c r="AD22" s="203">
        <v>1</v>
      </c>
      <c r="AE22" s="203">
        <v>1</v>
      </c>
      <c r="AF22" s="203">
        <v>1</v>
      </c>
      <c r="AG22" s="203">
        <v>1</v>
      </c>
      <c r="AH22" s="203">
        <v>1</v>
      </c>
      <c r="AI22" s="203">
        <v>0</v>
      </c>
      <c r="AJ22" s="180">
        <v>0</v>
      </c>
      <c r="AK22" s="180">
        <v>10</v>
      </c>
      <c r="AL22" s="180">
        <v>0</v>
      </c>
      <c r="AM22" s="180">
        <v>0</v>
      </c>
      <c r="AN22" s="180">
        <v>1500</v>
      </c>
      <c r="AO22" s="180">
        <v>0</v>
      </c>
      <c r="AP22" s="180">
        <v>0</v>
      </c>
      <c r="AQ22" s="180">
        <v>0</v>
      </c>
      <c r="AR22" s="180">
        <v>0</v>
      </c>
      <c r="AS22" s="191"/>
      <c r="AT22" s="191"/>
      <c r="AU22" s="180">
        <v>5</v>
      </c>
      <c r="AV22" s="180">
        <v>6</v>
      </c>
      <c r="AW22" s="180">
        <v>1</v>
      </c>
      <c r="AX22" s="180">
        <v>0</v>
      </c>
      <c r="AY22" s="180">
        <v>10000</v>
      </c>
      <c r="AZ22" s="180">
        <v>11000</v>
      </c>
      <c r="BA22" s="180">
        <v>8000</v>
      </c>
      <c r="BB22" s="180">
        <v>9500</v>
      </c>
      <c r="BC22" s="180">
        <v>9000</v>
      </c>
      <c r="BD22" s="191"/>
      <c r="BE22" s="191"/>
      <c r="BF22" s="191"/>
      <c r="BG22" s="205"/>
      <c r="BH22" s="180">
        <v>50</v>
      </c>
      <c r="BI22" s="180">
        <v>0</v>
      </c>
      <c r="BJ22" s="180">
        <v>0</v>
      </c>
      <c r="BK22" s="180">
        <v>0</v>
      </c>
      <c r="BL22" s="180">
        <v>0</v>
      </c>
      <c r="BM22" s="180">
        <v>0</v>
      </c>
      <c r="BN22" s="191"/>
      <c r="BO22" s="191"/>
      <c r="BP22" s="180">
        <v>1</v>
      </c>
      <c r="BQ22" s="180">
        <v>1</v>
      </c>
      <c r="BR22" s="180">
        <v>1</v>
      </c>
      <c r="BS22" s="180">
        <v>1</v>
      </c>
      <c r="BT22" s="180">
        <v>5</v>
      </c>
      <c r="BU22" s="180">
        <v>0</v>
      </c>
      <c r="BV22" s="180">
        <v>70</v>
      </c>
      <c r="BW22" s="177">
        <f t="shared" si="45"/>
        <v>70</v>
      </c>
      <c r="BX22" s="180">
        <v>21</v>
      </c>
      <c r="BY22" s="180">
        <v>50</v>
      </c>
      <c r="BZ22" s="180">
        <v>0</v>
      </c>
      <c r="CA22" s="180">
        <v>1</v>
      </c>
      <c r="CB22" s="180">
        <v>0</v>
      </c>
      <c r="CC22" s="180">
        <v>0</v>
      </c>
      <c r="CD22" s="182">
        <f t="shared" si="46"/>
        <v>7</v>
      </c>
      <c r="CE22" s="182">
        <f t="shared" si="47"/>
        <v>5</v>
      </c>
      <c r="CF22" s="182">
        <f t="shared" si="48"/>
        <v>20</v>
      </c>
      <c r="CG22" s="182">
        <f t="shared" si="49"/>
        <v>10</v>
      </c>
      <c r="CH22" s="182">
        <f t="shared" si="50"/>
        <v>10</v>
      </c>
      <c r="CI22" s="182">
        <f t="shared" si="51"/>
        <v>12</v>
      </c>
      <c r="CJ22" s="182">
        <f t="shared" si="52"/>
        <v>0</v>
      </c>
      <c r="CK22" s="182">
        <f t="shared" si="53"/>
        <v>50</v>
      </c>
      <c r="CL22" s="184">
        <f t="shared" ref="CL22:CR22" si="61">SUM(R22,AN22,AY22,BI22)</f>
        <v>41500</v>
      </c>
      <c r="CM22" s="184">
        <f t="shared" si="61"/>
        <v>51000</v>
      </c>
      <c r="CN22" s="184">
        <f t="shared" si="61"/>
        <v>33000</v>
      </c>
      <c r="CO22" s="184">
        <f t="shared" si="61"/>
        <v>49500</v>
      </c>
      <c r="CP22" s="184">
        <f t="shared" si="61"/>
        <v>39000</v>
      </c>
      <c r="CQ22" s="184">
        <f t="shared" si="61"/>
        <v>11200</v>
      </c>
      <c r="CR22" s="184">
        <f t="shared" si="61"/>
        <v>0</v>
      </c>
      <c r="CS22" s="184">
        <f t="shared" si="55"/>
        <v>225200</v>
      </c>
      <c r="CT22" s="185">
        <f t="shared" si="56"/>
        <v>176200</v>
      </c>
      <c r="CU22" s="186">
        <f t="shared" si="57"/>
        <v>1500</v>
      </c>
      <c r="CV22" s="186">
        <f t="shared" si="58"/>
        <v>47500</v>
      </c>
      <c r="CW22" s="186">
        <f t="shared" si="59"/>
        <v>0</v>
      </c>
    </row>
    <row r="23" spans="1:101" ht="24" customHeight="1" x14ac:dyDescent="0.3">
      <c r="A23" s="16"/>
      <c r="B23" s="156"/>
      <c r="C23" s="187"/>
      <c r="D23" s="252"/>
      <c r="E23" s="235"/>
      <c r="F23" s="235"/>
      <c r="G23" s="236"/>
      <c r="H23" s="193">
        <f t="shared" ref="H23:BF23" si="62">SUM(H20:H22)</f>
        <v>828</v>
      </c>
      <c r="I23" s="193">
        <f t="shared" si="62"/>
        <v>1613</v>
      </c>
      <c r="J23" s="193">
        <f t="shared" si="62"/>
        <v>14</v>
      </c>
      <c r="K23" s="193">
        <f t="shared" si="62"/>
        <v>10</v>
      </c>
      <c r="L23" s="193">
        <f t="shared" si="62"/>
        <v>0</v>
      </c>
      <c r="M23" s="193">
        <f t="shared" si="62"/>
        <v>2</v>
      </c>
      <c r="N23" s="193">
        <f t="shared" si="62"/>
        <v>18</v>
      </c>
      <c r="O23" s="193">
        <f t="shared" si="62"/>
        <v>0</v>
      </c>
      <c r="P23" s="193">
        <f t="shared" si="62"/>
        <v>30</v>
      </c>
      <c r="Q23" s="193">
        <f t="shared" si="62"/>
        <v>60</v>
      </c>
      <c r="R23" s="193">
        <f t="shared" si="62"/>
        <v>55000</v>
      </c>
      <c r="S23" s="193">
        <f t="shared" si="62"/>
        <v>67000</v>
      </c>
      <c r="T23" s="193">
        <f t="shared" si="62"/>
        <v>47000</v>
      </c>
      <c r="U23" s="193">
        <f t="shared" si="62"/>
        <v>60000</v>
      </c>
      <c r="V23" s="193">
        <f t="shared" si="62"/>
        <v>49500</v>
      </c>
      <c r="W23" s="193">
        <f t="shared" si="62"/>
        <v>17600</v>
      </c>
      <c r="X23" s="193">
        <f t="shared" si="62"/>
        <v>0</v>
      </c>
      <c r="Y23" s="193">
        <f t="shared" si="62"/>
        <v>7</v>
      </c>
      <c r="Z23" s="193">
        <f t="shared" si="62"/>
        <v>0</v>
      </c>
      <c r="AA23" s="193">
        <f t="shared" si="62"/>
        <v>0</v>
      </c>
      <c r="AB23" s="193">
        <f t="shared" si="62"/>
        <v>3</v>
      </c>
      <c r="AC23" s="193">
        <f t="shared" si="62"/>
        <v>3</v>
      </c>
      <c r="AD23" s="193">
        <f t="shared" si="62"/>
        <v>3</v>
      </c>
      <c r="AE23" s="193">
        <f t="shared" si="62"/>
        <v>3</v>
      </c>
      <c r="AF23" s="193">
        <f t="shared" si="62"/>
        <v>3</v>
      </c>
      <c r="AG23" s="193">
        <f t="shared" si="62"/>
        <v>2</v>
      </c>
      <c r="AH23" s="193">
        <f t="shared" si="62"/>
        <v>3</v>
      </c>
      <c r="AI23" s="193">
        <f t="shared" si="62"/>
        <v>0</v>
      </c>
      <c r="AJ23" s="193">
        <f t="shared" si="62"/>
        <v>16</v>
      </c>
      <c r="AK23" s="193">
        <f t="shared" si="62"/>
        <v>10</v>
      </c>
      <c r="AL23" s="193">
        <f t="shared" si="62"/>
        <v>0</v>
      </c>
      <c r="AM23" s="193">
        <f t="shared" si="62"/>
        <v>0</v>
      </c>
      <c r="AN23" s="193">
        <f t="shared" si="62"/>
        <v>1500</v>
      </c>
      <c r="AO23" s="193">
        <f t="shared" si="62"/>
        <v>0</v>
      </c>
      <c r="AP23" s="193">
        <f t="shared" si="62"/>
        <v>0</v>
      </c>
      <c r="AQ23" s="193">
        <f t="shared" si="62"/>
        <v>0</v>
      </c>
      <c r="AR23" s="193">
        <f t="shared" si="62"/>
        <v>0</v>
      </c>
      <c r="AS23" s="193">
        <f t="shared" si="62"/>
        <v>0</v>
      </c>
      <c r="AT23" s="193">
        <f t="shared" si="62"/>
        <v>0</v>
      </c>
      <c r="AU23" s="193">
        <f t="shared" si="62"/>
        <v>65</v>
      </c>
      <c r="AV23" s="193">
        <f t="shared" si="62"/>
        <v>86</v>
      </c>
      <c r="AW23" s="193">
        <f t="shared" si="62"/>
        <v>3</v>
      </c>
      <c r="AX23" s="193">
        <f t="shared" si="62"/>
        <v>0</v>
      </c>
      <c r="AY23" s="193">
        <f t="shared" si="62"/>
        <v>55000</v>
      </c>
      <c r="AZ23" s="193">
        <f t="shared" si="62"/>
        <v>55000</v>
      </c>
      <c r="BA23" s="193">
        <f t="shared" si="62"/>
        <v>37000</v>
      </c>
      <c r="BB23" s="193">
        <f t="shared" si="62"/>
        <v>38500</v>
      </c>
      <c r="BC23" s="193">
        <f t="shared" si="62"/>
        <v>30000</v>
      </c>
      <c r="BD23" s="193">
        <f t="shared" si="62"/>
        <v>0</v>
      </c>
      <c r="BE23" s="193">
        <f t="shared" si="62"/>
        <v>0</v>
      </c>
      <c r="BF23" s="193">
        <f t="shared" si="62"/>
        <v>0</v>
      </c>
      <c r="BG23" s="195" t="str">
        <f>"1."&amp;BG20&amp;" 2."&amp;BG21&amp;" 3."&amp;BG22</f>
        <v>1. 2. 3.</v>
      </c>
      <c r="BH23" s="193">
        <f t="shared" ref="BH23:BW23" si="63">SUM(BH20:BH22)</f>
        <v>170</v>
      </c>
      <c r="BI23" s="193">
        <f t="shared" si="63"/>
        <v>0</v>
      </c>
      <c r="BJ23" s="193">
        <f t="shared" si="63"/>
        <v>0</v>
      </c>
      <c r="BK23" s="193">
        <f t="shared" si="63"/>
        <v>0</v>
      </c>
      <c r="BL23" s="193">
        <f t="shared" si="63"/>
        <v>0</v>
      </c>
      <c r="BM23" s="193">
        <f t="shared" si="63"/>
        <v>0</v>
      </c>
      <c r="BN23" s="193">
        <f t="shared" si="63"/>
        <v>0</v>
      </c>
      <c r="BO23" s="193">
        <f t="shared" si="63"/>
        <v>0</v>
      </c>
      <c r="BP23" s="193">
        <f t="shared" si="63"/>
        <v>3</v>
      </c>
      <c r="BQ23" s="193">
        <f t="shared" si="63"/>
        <v>3</v>
      </c>
      <c r="BR23" s="193">
        <f t="shared" si="63"/>
        <v>3</v>
      </c>
      <c r="BS23" s="193">
        <f t="shared" si="63"/>
        <v>1</v>
      </c>
      <c r="BT23" s="193">
        <f t="shared" si="63"/>
        <v>15</v>
      </c>
      <c r="BU23" s="193">
        <f t="shared" si="63"/>
        <v>0</v>
      </c>
      <c r="BV23" s="193">
        <f t="shared" si="63"/>
        <v>240</v>
      </c>
      <c r="BW23" s="193">
        <f t="shared" si="63"/>
        <v>240</v>
      </c>
      <c r="BX23" s="193">
        <f>COUNTIF(BX20:BX22,23)</f>
        <v>0</v>
      </c>
      <c r="BY23" s="193">
        <f t="shared" ref="BY23:CW23" si="64">SUM(BY20:BY22)</f>
        <v>150</v>
      </c>
      <c r="BZ23" s="193">
        <f t="shared" si="64"/>
        <v>0</v>
      </c>
      <c r="CA23" s="193">
        <f t="shared" si="64"/>
        <v>3</v>
      </c>
      <c r="CB23" s="193">
        <f t="shared" si="64"/>
        <v>0</v>
      </c>
      <c r="CC23" s="193">
        <f t="shared" si="64"/>
        <v>0</v>
      </c>
      <c r="CD23" s="193">
        <f t="shared" si="64"/>
        <v>20</v>
      </c>
      <c r="CE23" s="193">
        <f t="shared" si="64"/>
        <v>14</v>
      </c>
      <c r="CF23" s="193">
        <f t="shared" si="64"/>
        <v>60</v>
      </c>
      <c r="CG23" s="193">
        <f t="shared" si="64"/>
        <v>30</v>
      </c>
      <c r="CH23" s="193">
        <f t="shared" si="64"/>
        <v>26</v>
      </c>
      <c r="CI23" s="193">
        <f t="shared" si="64"/>
        <v>154</v>
      </c>
      <c r="CJ23" s="193">
        <f t="shared" si="64"/>
        <v>0</v>
      </c>
      <c r="CK23" s="193">
        <f t="shared" si="64"/>
        <v>170</v>
      </c>
      <c r="CL23" s="193">
        <f t="shared" si="64"/>
        <v>111500</v>
      </c>
      <c r="CM23" s="193">
        <f t="shared" si="64"/>
        <v>122000</v>
      </c>
      <c r="CN23" s="193">
        <f t="shared" si="64"/>
        <v>84000</v>
      </c>
      <c r="CO23" s="193">
        <f t="shared" si="64"/>
        <v>98500</v>
      </c>
      <c r="CP23" s="193">
        <f t="shared" si="64"/>
        <v>79500</v>
      </c>
      <c r="CQ23" s="193">
        <f t="shared" si="64"/>
        <v>17600</v>
      </c>
      <c r="CR23" s="193">
        <f t="shared" si="64"/>
        <v>0</v>
      </c>
      <c r="CS23" s="193">
        <f t="shared" si="64"/>
        <v>513100</v>
      </c>
      <c r="CT23" s="193">
        <f t="shared" si="64"/>
        <v>296100</v>
      </c>
      <c r="CU23" s="193">
        <f t="shared" si="64"/>
        <v>1500</v>
      </c>
      <c r="CV23" s="193">
        <f t="shared" si="64"/>
        <v>215500</v>
      </c>
      <c r="CW23" s="193">
        <f t="shared" si="64"/>
        <v>0</v>
      </c>
    </row>
    <row r="24" spans="1:101" ht="22.5" customHeight="1" x14ac:dyDescent="0.3">
      <c r="A24" s="16"/>
      <c r="B24" s="156"/>
      <c r="C24" s="196" t="s">
        <v>203</v>
      </c>
      <c r="D24" s="172" t="s">
        <v>204</v>
      </c>
      <c r="E24" s="173" t="s">
        <v>205</v>
      </c>
      <c r="F24" s="173">
        <v>5</v>
      </c>
      <c r="G24" s="173" t="s">
        <v>206</v>
      </c>
      <c r="H24" s="174">
        <v>181</v>
      </c>
      <c r="I24" s="175">
        <v>434</v>
      </c>
      <c r="J24" s="175">
        <v>9</v>
      </c>
      <c r="K24" s="175">
        <v>9</v>
      </c>
      <c r="L24" s="175">
        <v>0</v>
      </c>
      <c r="M24" s="175">
        <v>0</v>
      </c>
      <c r="N24" s="175">
        <v>1</v>
      </c>
      <c r="O24" s="175">
        <v>0</v>
      </c>
      <c r="P24" s="177">
        <f t="shared" ref="P24:P27" si="65">SUM(K24:O24)</f>
        <v>10</v>
      </c>
      <c r="Q24" s="175">
        <v>50</v>
      </c>
      <c r="R24" s="175">
        <v>30000</v>
      </c>
      <c r="S24" s="175">
        <v>30000</v>
      </c>
      <c r="T24" s="175">
        <v>20000</v>
      </c>
      <c r="U24" s="175">
        <v>21000</v>
      </c>
      <c r="V24" s="175">
        <v>20000</v>
      </c>
      <c r="W24" s="175">
        <v>20000</v>
      </c>
      <c r="X24" s="176"/>
      <c r="Y24" s="175">
        <v>0</v>
      </c>
      <c r="Z24" s="197"/>
      <c r="AA24" s="197"/>
      <c r="AB24" s="197"/>
      <c r="AC24" s="197"/>
      <c r="AD24" s="197"/>
      <c r="AE24" s="199">
        <v>1</v>
      </c>
      <c r="AF24" s="199">
        <v>0</v>
      </c>
      <c r="AG24" s="199">
        <v>0</v>
      </c>
      <c r="AH24" s="199">
        <v>1</v>
      </c>
      <c r="AI24" s="199">
        <v>0</v>
      </c>
      <c r="AJ24" s="175"/>
      <c r="AK24" s="175">
        <v>5</v>
      </c>
      <c r="AL24" s="175"/>
      <c r="AM24" s="176"/>
      <c r="AN24" s="176"/>
      <c r="AO24" s="176"/>
      <c r="AP24" s="176"/>
      <c r="AQ24" s="176"/>
      <c r="AR24" s="176"/>
      <c r="AS24" s="176"/>
      <c r="AT24" s="176"/>
      <c r="AU24" s="175"/>
      <c r="AV24" s="175">
        <v>5</v>
      </c>
      <c r="AW24" s="175">
        <v>2</v>
      </c>
      <c r="AX24" s="176"/>
      <c r="AY24" s="175">
        <v>25000</v>
      </c>
      <c r="AZ24" s="175">
        <v>28000</v>
      </c>
      <c r="BA24" s="175">
        <v>15000</v>
      </c>
      <c r="BB24" s="175">
        <v>17500</v>
      </c>
      <c r="BC24" s="175">
        <v>13000</v>
      </c>
      <c r="BD24" s="175">
        <v>10000</v>
      </c>
      <c r="BE24" s="176"/>
      <c r="BF24" s="176"/>
      <c r="BG24" s="178" t="s">
        <v>207</v>
      </c>
      <c r="BH24" s="175">
        <v>70</v>
      </c>
      <c r="BI24" s="176"/>
      <c r="BJ24" s="176"/>
      <c r="BK24" s="176"/>
      <c r="BL24" s="176"/>
      <c r="BM24" s="175"/>
      <c r="BN24" s="176"/>
      <c r="BO24" s="176"/>
      <c r="BP24" s="175">
        <v>1</v>
      </c>
      <c r="BQ24" s="175">
        <v>1</v>
      </c>
      <c r="BR24" s="175">
        <v>1</v>
      </c>
      <c r="BS24" s="175">
        <v>1</v>
      </c>
      <c r="BT24" s="175">
        <v>2</v>
      </c>
      <c r="BU24" s="176"/>
      <c r="BV24" s="175">
        <v>0</v>
      </c>
      <c r="BW24" s="177">
        <f t="shared" ref="BW24:BW27" si="66">SUM(BU24:BV24)</f>
        <v>0</v>
      </c>
      <c r="BX24" s="180">
        <v>0</v>
      </c>
      <c r="BY24" s="175">
        <v>70</v>
      </c>
      <c r="BZ24" s="176"/>
      <c r="CA24" s="175">
        <v>1</v>
      </c>
      <c r="CB24" s="175">
        <v>30</v>
      </c>
      <c r="CC24" s="175">
        <v>900</v>
      </c>
      <c r="CD24" s="182">
        <f t="shared" ref="CD24:CD27" si="67">SUM(Z24:AI24)</f>
        <v>2</v>
      </c>
      <c r="CE24" s="182">
        <f t="shared" ref="CE24:CE27" si="68">J24</f>
        <v>9</v>
      </c>
      <c r="CF24" s="182">
        <f t="shared" ref="CF24:CF27" si="69">Q24</f>
        <v>50</v>
      </c>
      <c r="CG24" s="182">
        <f t="shared" ref="CG24:CG27" si="70">P24</f>
        <v>10</v>
      </c>
      <c r="CH24" s="182">
        <f t="shared" ref="CH24:CH27" si="71">SUM(AJ24:AM24)</f>
        <v>5</v>
      </c>
      <c r="CI24" s="182">
        <f t="shared" ref="CI24:CI27" si="72">SUM(AU24:AX24)</f>
        <v>7</v>
      </c>
      <c r="CJ24" s="182">
        <f t="shared" ref="CJ24:CJ27" si="73">BF24</f>
        <v>0</v>
      </c>
      <c r="CK24" s="182">
        <f t="shared" ref="CK24:CK27" si="74">BH24</f>
        <v>70</v>
      </c>
      <c r="CL24" s="184">
        <f t="shared" ref="CL24:CR24" si="75">SUM(R24,AN24,AY24,BI24)</f>
        <v>55000</v>
      </c>
      <c r="CM24" s="184">
        <f t="shared" si="75"/>
        <v>58000</v>
      </c>
      <c r="CN24" s="184">
        <f t="shared" si="75"/>
        <v>35000</v>
      </c>
      <c r="CO24" s="184">
        <f t="shared" si="75"/>
        <v>38500</v>
      </c>
      <c r="CP24" s="184">
        <f t="shared" si="75"/>
        <v>33000</v>
      </c>
      <c r="CQ24" s="184">
        <f t="shared" si="75"/>
        <v>30000</v>
      </c>
      <c r="CR24" s="184">
        <f t="shared" si="75"/>
        <v>0</v>
      </c>
      <c r="CS24" s="184">
        <f t="shared" ref="CS24:CS27" si="76">SUM(CL24:CR24)</f>
        <v>249500</v>
      </c>
      <c r="CT24" s="185">
        <f t="shared" ref="CT24:CT27" si="77">SUM(R24:X24)</f>
        <v>141000</v>
      </c>
      <c r="CU24" s="186">
        <f t="shared" ref="CU24:CU27" si="78">SUM(AN24:AT24)</f>
        <v>0</v>
      </c>
      <c r="CV24" s="186">
        <f t="shared" ref="CV24:CV27" si="79">SUM(AY24:BE24)</f>
        <v>108500</v>
      </c>
      <c r="CW24" s="186">
        <f t="shared" ref="CW24:CW27" si="80">SUM(BI24:BO24)</f>
        <v>0</v>
      </c>
    </row>
    <row r="25" spans="1:101" ht="23.25" customHeight="1" x14ac:dyDescent="0.3">
      <c r="A25" s="16"/>
      <c r="B25" s="156"/>
      <c r="C25" s="202" t="s">
        <v>208</v>
      </c>
      <c r="D25" s="188" t="s">
        <v>204</v>
      </c>
      <c r="E25" s="189" t="s">
        <v>205</v>
      </c>
      <c r="F25" s="189">
        <v>6</v>
      </c>
      <c r="G25" s="189" t="s">
        <v>209</v>
      </c>
      <c r="H25" s="190">
        <v>111</v>
      </c>
      <c r="I25" s="180">
        <v>300</v>
      </c>
      <c r="J25" s="180">
        <v>10</v>
      </c>
      <c r="K25" s="180">
        <v>4</v>
      </c>
      <c r="L25" s="180">
        <v>0</v>
      </c>
      <c r="M25" s="180">
        <v>0</v>
      </c>
      <c r="N25" s="180">
        <v>2</v>
      </c>
      <c r="O25" s="180">
        <v>4</v>
      </c>
      <c r="P25" s="177">
        <f t="shared" si="65"/>
        <v>10</v>
      </c>
      <c r="Q25" s="180">
        <v>50</v>
      </c>
      <c r="R25" s="180">
        <v>15000</v>
      </c>
      <c r="S25" s="180">
        <v>15000</v>
      </c>
      <c r="T25" s="180">
        <v>15000</v>
      </c>
      <c r="U25" s="180">
        <v>15000</v>
      </c>
      <c r="V25" s="180">
        <v>15000</v>
      </c>
      <c r="W25" s="180">
        <v>15000</v>
      </c>
      <c r="X25" s="191"/>
      <c r="Y25" s="180">
        <v>2</v>
      </c>
      <c r="Z25" s="204"/>
      <c r="AA25" s="204"/>
      <c r="AB25" s="204"/>
      <c r="AC25" s="203">
        <v>1</v>
      </c>
      <c r="AD25" s="204"/>
      <c r="AE25" s="203">
        <v>0</v>
      </c>
      <c r="AF25" s="203">
        <v>0</v>
      </c>
      <c r="AG25" s="203">
        <v>1</v>
      </c>
      <c r="AH25" s="203">
        <v>1</v>
      </c>
      <c r="AI25" s="203">
        <v>0</v>
      </c>
      <c r="AJ25" s="191"/>
      <c r="AK25" s="180">
        <v>30</v>
      </c>
      <c r="AL25" s="191"/>
      <c r="AM25" s="191"/>
      <c r="AN25" s="180">
        <v>0</v>
      </c>
      <c r="AO25" s="180">
        <v>0</v>
      </c>
      <c r="AP25" s="180">
        <v>0</v>
      </c>
      <c r="AQ25" s="180">
        <v>2000</v>
      </c>
      <c r="AR25" s="180">
        <v>2000</v>
      </c>
      <c r="AS25" s="180">
        <v>3000</v>
      </c>
      <c r="AT25" s="191"/>
      <c r="AU25" s="180">
        <v>2</v>
      </c>
      <c r="AV25" s="180">
        <v>2</v>
      </c>
      <c r="AW25" s="180">
        <v>2</v>
      </c>
      <c r="AX25" s="191"/>
      <c r="AY25" s="180">
        <v>15000</v>
      </c>
      <c r="AZ25" s="180">
        <v>20000</v>
      </c>
      <c r="BA25" s="180">
        <v>20000</v>
      </c>
      <c r="BB25" s="180">
        <v>21000</v>
      </c>
      <c r="BC25" s="180">
        <v>15000</v>
      </c>
      <c r="BD25" s="180">
        <v>15000</v>
      </c>
      <c r="BE25" s="191"/>
      <c r="BF25" s="191"/>
      <c r="BG25" s="192" t="s">
        <v>210</v>
      </c>
      <c r="BH25" s="180">
        <v>70</v>
      </c>
      <c r="BI25" s="191"/>
      <c r="BJ25" s="191"/>
      <c r="BK25" s="191"/>
      <c r="BL25" s="191"/>
      <c r="BM25" s="191"/>
      <c r="BN25" s="191"/>
      <c r="BO25" s="191"/>
      <c r="BP25" s="180">
        <v>1</v>
      </c>
      <c r="BQ25" s="180">
        <v>1</v>
      </c>
      <c r="BR25" s="180">
        <v>1</v>
      </c>
      <c r="BS25" s="180">
        <v>1</v>
      </c>
      <c r="BT25" s="180">
        <v>2</v>
      </c>
      <c r="BU25" s="191"/>
      <c r="BV25" s="180">
        <v>45</v>
      </c>
      <c r="BW25" s="177">
        <f t="shared" si="66"/>
        <v>45</v>
      </c>
      <c r="BX25" s="180">
        <v>0</v>
      </c>
      <c r="BY25" s="180">
        <v>70</v>
      </c>
      <c r="BZ25" s="180">
        <v>1</v>
      </c>
      <c r="CA25" s="191"/>
      <c r="CB25" s="180">
        <v>54</v>
      </c>
      <c r="CC25" s="180">
        <v>49300</v>
      </c>
      <c r="CD25" s="182">
        <f t="shared" si="67"/>
        <v>3</v>
      </c>
      <c r="CE25" s="182">
        <f t="shared" si="68"/>
        <v>10</v>
      </c>
      <c r="CF25" s="182">
        <f t="shared" si="69"/>
        <v>50</v>
      </c>
      <c r="CG25" s="182">
        <f t="shared" si="70"/>
        <v>10</v>
      </c>
      <c r="CH25" s="182">
        <f t="shared" si="71"/>
        <v>30</v>
      </c>
      <c r="CI25" s="182">
        <f t="shared" si="72"/>
        <v>6</v>
      </c>
      <c r="CJ25" s="182">
        <f t="shared" si="73"/>
        <v>0</v>
      </c>
      <c r="CK25" s="182">
        <f t="shared" si="74"/>
        <v>70</v>
      </c>
      <c r="CL25" s="184">
        <f t="shared" ref="CL25:CR25" si="81">SUM(R25,AN25,AY25,BI25)</f>
        <v>30000</v>
      </c>
      <c r="CM25" s="184">
        <f t="shared" si="81"/>
        <v>35000</v>
      </c>
      <c r="CN25" s="184">
        <f t="shared" si="81"/>
        <v>35000</v>
      </c>
      <c r="CO25" s="184">
        <f t="shared" si="81"/>
        <v>38000</v>
      </c>
      <c r="CP25" s="184">
        <f t="shared" si="81"/>
        <v>32000</v>
      </c>
      <c r="CQ25" s="184">
        <f t="shared" si="81"/>
        <v>33000</v>
      </c>
      <c r="CR25" s="184">
        <f t="shared" si="81"/>
        <v>0</v>
      </c>
      <c r="CS25" s="184">
        <f t="shared" si="76"/>
        <v>203000</v>
      </c>
      <c r="CT25" s="185">
        <f t="shared" si="77"/>
        <v>90000</v>
      </c>
      <c r="CU25" s="186">
        <f t="shared" si="78"/>
        <v>7000</v>
      </c>
      <c r="CV25" s="186">
        <f t="shared" si="79"/>
        <v>106000</v>
      </c>
      <c r="CW25" s="186">
        <f t="shared" si="80"/>
        <v>0</v>
      </c>
    </row>
    <row r="26" spans="1:101" ht="23.25" customHeight="1" x14ac:dyDescent="0.3">
      <c r="A26" s="16"/>
      <c r="B26" s="156"/>
      <c r="C26" s="202" t="s">
        <v>211</v>
      </c>
      <c r="D26" s="188" t="s">
        <v>204</v>
      </c>
      <c r="E26" s="189" t="s">
        <v>204</v>
      </c>
      <c r="F26" s="189">
        <v>8</v>
      </c>
      <c r="G26" s="189" t="s">
        <v>212</v>
      </c>
      <c r="H26" s="190">
        <v>290</v>
      </c>
      <c r="I26" s="180">
        <v>743</v>
      </c>
      <c r="J26" s="180">
        <v>8</v>
      </c>
      <c r="K26" s="180">
        <v>3</v>
      </c>
      <c r="L26" s="180">
        <v>0</v>
      </c>
      <c r="M26" s="180">
        <v>1</v>
      </c>
      <c r="N26" s="180">
        <v>6</v>
      </c>
      <c r="O26" s="180">
        <v>0</v>
      </c>
      <c r="P26" s="177">
        <f t="shared" si="65"/>
        <v>10</v>
      </c>
      <c r="Q26" s="180">
        <v>50</v>
      </c>
      <c r="R26" s="180">
        <v>30000</v>
      </c>
      <c r="S26" s="180">
        <v>30000</v>
      </c>
      <c r="T26" s="180">
        <v>30000</v>
      </c>
      <c r="U26" s="180">
        <v>30000</v>
      </c>
      <c r="V26" s="180">
        <v>30200</v>
      </c>
      <c r="W26" s="180">
        <v>30000</v>
      </c>
      <c r="X26" s="191"/>
      <c r="Y26" s="180">
        <v>1</v>
      </c>
      <c r="Z26" s="204"/>
      <c r="AA26" s="204"/>
      <c r="AB26" s="204"/>
      <c r="AC26" s="203">
        <v>1</v>
      </c>
      <c r="AD26" s="204"/>
      <c r="AE26" s="203">
        <v>1</v>
      </c>
      <c r="AF26" s="203">
        <v>0</v>
      </c>
      <c r="AG26" s="203">
        <v>1</v>
      </c>
      <c r="AH26" s="203">
        <v>0</v>
      </c>
      <c r="AI26" s="203">
        <v>0</v>
      </c>
      <c r="AJ26" s="191"/>
      <c r="AK26" s="180">
        <v>15</v>
      </c>
      <c r="AL26" s="191"/>
      <c r="AM26" s="191"/>
      <c r="AN26" s="191"/>
      <c r="AO26" s="191"/>
      <c r="AP26" s="191"/>
      <c r="AQ26" s="191"/>
      <c r="AR26" s="191"/>
      <c r="AS26" s="191"/>
      <c r="AT26" s="191"/>
      <c r="AU26" s="191"/>
      <c r="AV26" s="180">
        <v>6</v>
      </c>
      <c r="AW26" s="180">
        <v>5</v>
      </c>
      <c r="AX26" s="191"/>
      <c r="AY26" s="191"/>
      <c r="AZ26" s="191"/>
      <c r="BA26" s="180">
        <v>25000</v>
      </c>
      <c r="BB26" s="180">
        <v>10000</v>
      </c>
      <c r="BC26" s="180">
        <v>10000</v>
      </c>
      <c r="BD26" s="180">
        <v>10000</v>
      </c>
      <c r="BE26" s="191"/>
      <c r="BF26" s="191"/>
      <c r="BG26" s="192" t="s">
        <v>213</v>
      </c>
      <c r="BH26" s="180">
        <v>70</v>
      </c>
      <c r="BI26" s="191"/>
      <c r="BJ26" s="191"/>
      <c r="BK26" s="191"/>
      <c r="BL26" s="191"/>
      <c r="BM26" s="191"/>
      <c r="BN26" s="191"/>
      <c r="BO26" s="191"/>
      <c r="BP26" s="180">
        <v>1</v>
      </c>
      <c r="BQ26" s="180">
        <v>1</v>
      </c>
      <c r="BR26" s="180">
        <v>1</v>
      </c>
      <c r="BS26" s="180">
        <v>1</v>
      </c>
      <c r="BT26" s="180">
        <v>2</v>
      </c>
      <c r="BU26" s="191"/>
      <c r="BV26" s="180">
        <v>0</v>
      </c>
      <c r="BW26" s="177">
        <f t="shared" si="66"/>
        <v>0</v>
      </c>
      <c r="BX26" s="180">
        <v>0</v>
      </c>
      <c r="BY26" s="180">
        <v>70</v>
      </c>
      <c r="BZ26" s="191"/>
      <c r="CA26" s="180">
        <v>1</v>
      </c>
      <c r="CB26" s="180">
        <v>32</v>
      </c>
      <c r="CC26" s="180">
        <v>1640</v>
      </c>
      <c r="CD26" s="182">
        <f t="shared" si="67"/>
        <v>3</v>
      </c>
      <c r="CE26" s="182">
        <f t="shared" si="68"/>
        <v>8</v>
      </c>
      <c r="CF26" s="182">
        <f t="shared" si="69"/>
        <v>50</v>
      </c>
      <c r="CG26" s="182">
        <f t="shared" si="70"/>
        <v>10</v>
      </c>
      <c r="CH26" s="182">
        <f t="shared" si="71"/>
        <v>15</v>
      </c>
      <c r="CI26" s="182">
        <f t="shared" si="72"/>
        <v>11</v>
      </c>
      <c r="CJ26" s="182">
        <f t="shared" si="73"/>
        <v>0</v>
      </c>
      <c r="CK26" s="182">
        <f t="shared" si="74"/>
        <v>70</v>
      </c>
      <c r="CL26" s="184">
        <f t="shared" ref="CL26:CR26" si="82">SUM(R26,AN26,AY26,BI26)</f>
        <v>30000</v>
      </c>
      <c r="CM26" s="184">
        <f t="shared" si="82"/>
        <v>30000</v>
      </c>
      <c r="CN26" s="184">
        <f t="shared" si="82"/>
        <v>55000</v>
      </c>
      <c r="CO26" s="184">
        <f t="shared" si="82"/>
        <v>40000</v>
      </c>
      <c r="CP26" s="184">
        <f t="shared" si="82"/>
        <v>40200</v>
      </c>
      <c r="CQ26" s="184">
        <f t="shared" si="82"/>
        <v>40000</v>
      </c>
      <c r="CR26" s="184">
        <f t="shared" si="82"/>
        <v>0</v>
      </c>
      <c r="CS26" s="184">
        <f t="shared" si="76"/>
        <v>235200</v>
      </c>
      <c r="CT26" s="185">
        <f t="shared" si="77"/>
        <v>180200</v>
      </c>
      <c r="CU26" s="186">
        <f t="shared" si="78"/>
        <v>0</v>
      </c>
      <c r="CV26" s="186">
        <f t="shared" si="79"/>
        <v>55000</v>
      </c>
      <c r="CW26" s="186">
        <f t="shared" si="80"/>
        <v>0</v>
      </c>
    </row>
    <row r="27" spans="1:101" ht="22.5" customHeight="1" x14ac:dyDescent="0.3">
      <c r="A27" s="16"/>
      <c r="B27" s="156"/>
      <c r="C27" s="202" t="s">
        <v>214</v>
      </c>
      <c r="D27" s="188" t="s">
        <v>204</v>
      </c>
      <c r="E27" s="189" t="s">
        <v>215</v>
      </c>
      <c r="F27" s="189">
        <v>8</v>
      </c>
      <c r="G27" s="189" t="s">
        <v>216</v>
      </c>
      <c r="H27" s="190">
        <v>279</v>
      </c>
      <c r="I27" s="180">
        <v>647</v>
      </c>
      <c r="J27" s="180">
        <v>10</v>
      </c>
      <c r="K27" s="180">
        <v>6</v>
      </c>
      <c r="L27" s="180">
        <v>0</v>
      </c>
      <c r="M27" s="180">
        <v>0</v>
      </c>
      <c r="N27" s="180">
        <v>3</v>
      </c>
      <c r="O27" s="180">
        <v>1</v>
      </c>
      <c r="P27" s="177">
        <f t="shared" si="65"/>
        <v>10</v>
      </c>
      <c r="Q27" s="180">
        <v>50</v>
      </c>
      <c r="R27" s="180">
        <v>25000</v>
      </c>
      <c r="S27" s="180">
        <v>25000</v>
      </c>
      <c r="T27" s="180">
        <v>25000</v>
      </c>
      <c r="U27" s="180">
        <v>25600</v>
      </c>
      <c r="V27" s="180">
        <v>25000</v>
      </c>
      <c r="W27" s="180">
        <v>25000</v>
      </c>
      <c r="X27" s="180"/>
      <c r="Y27" s="180">
        <v>1</v>
      </c>
      <c r="Z27" s="203">
        <v>0</v>
      </c>
      <c r="AA27" s="203">
        <v>0</v>
      </c>
      <c r="AB27" s="204"/>
      <c r="AC27" s="203">
        <v>1</v>
      </c>
      <c r="AD27" s="204"/>
      <c r="AE27" s="203">
        <v>0</v>
      </c>
      <c r="AF27" s="203">
        <v>0</v>
      </c>
      <c r="AG27" s="203">
        <v>1</v>
      </c>
      <c r="AH27" s="203">
        <v>0</v>
      </c>
      <c r="AI27" s="203">
        <v>0</v>
      </c>
      <c r="AJ27" s="191"/>
      <c r="AK27" s="180">
        <v>30</v>
      </c>
      <c r="AL27" s="191"/>
      <c r="AM27" s="180">
        <v>1</v>
      </c>
      <c r="AN27" s="191"/>
      <c r="AO27" s="191"/>
      <c r="AP27" s="191"/>
      <c r="AQ27" s="191"/>
      <c r="AR27" s="180">
        <v>1500</v>
      </c>
      <c r="AS27" s="191"/>
      <c r="AT27" s="191"/>
      <c r="AU27" s="180">
        <v>6</v>
      </c>
      <c r="AV27" s="180">
        <v>5</v>
      </c>
      <c r="AW27" s="180">
        <v>3</v>
      </c>
      <c r="AX27" s="191"/>
      <c r="AY27" s="191"/>
      <c r="AZ27" s="191"/>
      <c r="BA27" s="191"/>
      <c r="BB27" s="180">
        <v>25000</v>
      </c>
      <c r="BC27" s="180">
        <v>28100</v>
      </c>
      <c r="BD27" s="180">
        <v>25000</v>
      </c>
      <c r="BE27" s="191"/>
      <c r="BF27" s="191"/>
      <c r="BG27" s="192" t="s">
        <v>210</v>
      </c>
      <c r="BH27" s="180">
        <v>70</v>
      </c>
      <c r="BI27" s="191"/>
      <c r="BJ27" s="191"/>
      <c r="BK27" s="191"/>
      <c r="BL27" s="191"/>
      <c r="BM27" s="191"/>
      <c r="BN27" s="191"/>
      <c r="BO27" s="191"/>
      <c r="BP27" s="180">
        <v>1</v>
      </c>
      <c r="BQ27" s="180">
        <v>1</v>
      </c>
      <c r="BR27" s="180">
        <v>1</v>
      </c>
      <c r="BS27" s="180">
        <v>1</v>
      </c>
      <c r="BT27" s="180">
        <v>3</v>
      </c>
      <c r="BU27" s="180">
        <v>2</v>
      </c>
      <c r="BV27" s="180">
        <v>85</v>
      </c>
      <c r="BW27" s="177">
        <f t="shared" si="66"/>
        <v>87</v>
      </c>
      <c r="BX27" s="180">
        <v>0</v>
      </c>
      <c r="BY27" s="180">
        <v>115</v>
      </c>
      <c r="BZ27" s="180">
        <v>0</v>
      </c>
      <c r="CA27" s="180">
        <v>0</v>
      </c>
      <c r="CB27" s="180">
        <v>0</v>
      </c>
      <c r="CC27" s="191"/>
      <c r="CD27" s="182">
        <f t="shared" si="67"/>
        <v>2</v>
      </c>
      <c r="CE27" s="182">
        <f t="shared" si="68"/>
        <v>10</v>
      </c>
      <c r="CF27" s="182">
        <f t="shared" si="69"/>
        <v>50</v>
      </c>
      <c r="CG27" s="182">
        <f t="shared" si="70"/>
        <v>10</v>
      </c>
      <c r="CH27" s="182">
        <f t="shared" si="71"/>
        <v>31</v>
      </c>
      <c r="CI27" s="182">
        <f t="shared" si="72"/>
        <v>14</v>
      </c>
      <c r="CJ27" s="182">
        <f t="shared" si="73"/>
        <v>0</v>
      </c>
      <c r="CK27" s="182">
        <f t="shared" si="74"/>
        <v>70</v>
      </c>
      <c r="CL27" s="184">
        <f t="shared" ref="CL27:CR27" si="83">SUM(R27,AN27,AY27,BI27)</f>
        <v>25000</v>
      </c>
      <c r="CM27" s="184">
        <f t="shared" si="83"/>
        <v>25000</v>
      </c>
      <c r="CN27" s="184">
        <f t="shared" si="83"/>
        <v>25000</v>
      </c>
      <c r="CO27" s="184">
        <f t="shared" si="83"/>
        <v>50600</v>
      </c>
      <c r="CP27" s="184">
        <f t="shared" si="83"/>
        <v>54600</v>
      </c>
      <c r="CQ27" s="184">
        <f t="shared" si="83"/>
        <v>50000</v>
      </c>
      <c r="CR27" s="184">
        <f t="shared" si="83"/>
        <v>0</v>
      </c>
      <c r="CS27" s="184">
        <f t="shared" si="76"/>
        <v>230200</v>
      </c>
      <c r="CT27" s="185">
        <f t="shared" si="77"/>
        <v>150600</v>
      </c>
      <c r="CU27" s="186">
        <f t="shared" si="78"/>
        <v>1500</v>
      </c>
      <c r="CV27" s="186">
        <f t="shared" si="79"/>
        <v>78100</v>
      </c>
      <c r="CW27" s="186">
        <f t="shared" si="80"/>
        <v>0</v>
      </c>
    </row>
    <row r="28" spans="1:101" ht="24" customHeight="1" x14ac:dyDescent="0.3">
      <c r="A28" s="16"/>
      <c r="B28" s="156"/>
      <c r="C28" s="187"/>
      <c r="D28" s="252"/>
      <c r="E28" s="235"/>
      <c r="F28" s="235"/>
      <c r="G28" s="236"/>
      <c r="H28" s="193">
        <f t="shared" ref="H28:BF28" si="84">SUM(H24:H27)</f>
        <v>861</v>
      </c>
      <c r="I28" s="193">
        <f t="shared" si="84"/>
        <v>2124</v>
      </c>
      <c r="J28" s="193">
        <f t="shared" si="84"/>
        <v>37</v>
      </c>
      <c r="K28" s="193">
        <f t="shared" si="84"/>
        <v>22</v>
      </c>
      <c r="L28" s="193">
        <f t="shared" si="84"/>
        <v>0</v>
      </c>
      <c r="M28" s="193">
        <f t="shared" si="84"/>
        <v>1</v>
      </c>
      <c r="N28" s="193">
        <f t="shared" si="84"/>
        <v>12</v>
      </c>
      <c r="O28" s="193">
        <f t="shared" si="84"/>
        <v>5</v>
      </c>
      <c r="P28" s="193">
        <f t="shared" si="84"/>
        <v>40</v>
      </c>
      <c r="Q28" s="193">
        <f t="shared" si="84"/>
        <v>200</v>
      </c>
      <c r="R28" s="193">
        <f t="shared" si="84"/>
        <v>100000</v>
      </c>
      <c r="S28" s="193">
        <f t="shared" si="84"/>
        <v>100000</v>
      </c>
      <c r="T28" s="193">
        <f t="shared" si="84"/>
        <v>90000</v>
      </c>
      <c r="U28" s="193">
        <f t="shared" si="84"/>
        <v>91600</v>
      </c>
      <c r="V28" s="193">
        <f t="shared" si="84"/>
        <v>90200</v>
      </c>
      <c r="W28" s="193">
        <f t="shared" si="84"/>
        <v>90000</v>
      </c>
      <c r="X28" s="193">
        <f t="shared" si="84"/>
        <v>0</v>
      </c>
      <c r="Y28" s="193">
        <f t="shared" si="84"/>
        <v>4</v>
      </c>
      <c r="Z28" s="193">
        <f t="shared" si="84"/>
        <v>0</v>
      </c>
      <c r="AA28" s="193">
        <f t="shared" si="84"/>
        <v>0</v>
      </c>
      <c r="AB28" s="193">
        <f t="shared" si="84"/>
        <v>0</v>
      </c>
      <c r="AC28" s="193">
        <f t="shared" si="84"/>
        <v>3</v>
      </c>
      <c r="AD28" s="193">
        <f t="shared" si="84"/>
        <v>0</v>
      </c>
      <c r="AE28" s="193">
        <f t="shared" si="84"/>
        <v>2</v>
      </c>
      <c r="AF28" s="193">
        <f t="shared" si="84"/>
        <v>0</v>
      </c>
      <c r="AG28" s="193">
        <f t="shared" si="84"/>
        <v>3</v>
      </c>
      <c r="AH28" s="193">
        <f t="shared" si="84"/>
        <v>2</v>
      </c>
      <c r="AI28" s="193">
        <f t="shared" si="84"/>
        <v>0</v>
      </c>
      <c r="AJ28" s="193">
        <f t="shared" si="84"/>
        <v>0</v>
      </c>
      <c r="AK28" s="193">
        <f t="shared" si="84"/>
        <v>80</v>
      </c>
      <c r="AL28" s="193">
        <f t="shared" si="84"/>
        <v>0</v>
      </c>
      <c r="AM28" s="193">
        <f t="shared" si="84"/>
        <v>1</v>
      </c>
      <c r="AN28" s="193">
        <f t="shared" si="84"/>
        <v>0</v>
      </c>
      <c r="AO28" s="193">
        <f t="shared" si="84"/>
        <v>0</v>
      </c>
      <c r="AP28" s="193">
        <f t="shared" si="84"/>
        <v>0</v>
      </c>
      <c r="AQ28" s="193">
        <f t="shared" si="84"/>
        <v>2000</v>
      </c>
      <c r="AR28" s="193">
        <f t="shared" si="84"/>
        <v>3500</v>
      </c>
      <c r="AS28" s="193">
        <f t="shared" si="84"/>
        <v>3000</v>
      </c>
      <c r="AT28" s="193">
        <f t="shared" si="84"/>
        <v>0</v>
      </c>
      <c r="AU28" s="193">
        <f t="shared" si="84"/>
        <v>8</v>
      </c>
      <c r="AV28" s="193">
        <f t="shared" si="84"/>
        <v>18</v>
      </c>
      <c r="AW28" s="193">
        <f t="shared" si="84"/>
        <v>12</v>
      </c>
      <c r="AX28" s="193">
        <f t="shared" si="84"/>
        <v>0</v>
      </c>
      <c r="AY28" s="193">
        <f t="shared" si="84"/>
        <v>40000</v>
      </c>
      <c r="AZ28" s="193">
        <f t="shared" si="84"/>
        <v>48000</v>
      </c>
      <c r="BA28" s="193">
        <f t="shared" si="84"/>
        <v>60000</v>
      </c>
      <c r="BB28" s="193">
        <f t="shared" si="84"/>
        <v>73500</v>
      </c>
      <c r="BC28" s="193">
        <f t="shared" si="84"/>
        <v>66100</v>
      </c>
      <c r="BD28" s="193">
        <f t="shared" si="84"/>
        <v>60000</v>
      </c>
      <c r="BE28" s="193">
        <f t="shared" si="84"/>
        <v>0</v>
      </c>
      <c r="BF28" s="193">
        <f t="shared" si="84"/>
        <v>0</v>
      </c>
      <c r="BG28" s="195" t="str">
        <f>"1."&amp;BG24&amp;" 2."&amp;BG25&amp;" 3."&amp;BG26&amp;" 4."&amp;BG27</f>
        <v>1.1,2,3,4 2.2,3,4,5 3.1,2,3 4.2,3,4,5</v>
      </c>
      <c r="BH28" s="193">
        <f t="shared" ref="BH28:BW28" si="85">SUM(BH24:BH27)</f>
        <v>280</v>
      </c>
      <c r="BI28" s="193">
        <f t="shared" si="85"/>
        <v>0</v>
      </c>
      <c r="BJ28" s="193">
        <f t="shared" si="85"/>
        <v>0</v>
      </c>
      <c r="BK28" s="193">
        <f t="shared" si="85"/>
        <v>0</v>
      </c>
      <c r="BL28" s="193">
        <f t="shared" si="85"/>
        <v>0</v>
      </c>
      <c r="BM28" s="193">
        <f t="shared" si="85"/>
        <v>0</v>
      </c>
      <c r="BN28" s="193">
        <f t="shared" si="85"/>
        <v>0</v>
      </c>
      <c r="BO28" s="193">
        <f t="shared" si="85"/>
        <v>0</v>
      </c>
      <c r="BP28" s="193">
        <f t="shared" si="85"/>
        <v>4</v>
      </c>
      <c r="BQ28" s="193">
        <f t="shared" si="85"/>
        <v>4</v>
      </c>
      <c r="BR28" s="193">
        <f t="shared" si="85"/>
        <v>4</v>
      </c>
      <c r="BS28" s="193">
        <f t="shared" si="85"/>
        <v>4</v>
      </c>
      <c r="BT28" s="193">
        <f t="shared" si="85"/>
        <v>9</v>
      </c>
      <c r="BU28" s="193">
        <f t="shared" si="85"/>
        <v>2</v>
      </c>
      <c r="BV28" s="193">
        <f t="shared" si="85"/>
        <v>130</v>
      </c>
      <c r="BW28" s="193">
        <f t="shared" si="85"/>
        <v>132</v>
      </c>
      <c r="BX28" s="193">
        <f>COUNTIF(BX24:BX27,23)</f>
        <v>0</v>
      </c>
      <c r="BY28" s="193">
        <f t="shared" ref="BY28:CW28" si="86">SUM(BY24:BY27)</f>
        <v>325</v>
      </c>
      <c r="BZ28" s="193">
        <f t="shared" si="86"/>
        <v>1</v>
      </c>
      <c r="CA28" s="193">
        <f t="shared" si="86"/>
        <v>2</v>
      </c>
      <c r="CB28" s="193">
        <f t="shared" si="86"/>
        <v>116</v>
      </c>
      <c r="CC28" s="193">
        <f t="shared" si="86"/>
        <v>51840</v>
      </c>
      <c r="CD28" s="193">
        <f t="shared" si="86"/>
        <v>10</v>
      </c>
      <c r="CE28" s="193">
        <f t="shared" si="86"/>
        <v>37</v>
      </c>
      <c r="CF28" s="193">
        <f t="shared" si="86"/>
        <v>200</v>
      </c>
      <c r="CG28" s="193">
        <f t="shared" si="86"/>
        <v>40</v>
      </c>
      <c r="CH28" s="193">
        <f t="shared" si="86"/>
        <v>81</v>
      </c>
      <c r="CI28" s="193">
        <f t="shared" si="86"/>
        <v>38</v>
      </c>
      <c r="CJ28" s="193">
        <f t="shared" si="86"/>
        <v>0</v>
      </c>
      <c r="CK28" s="193">
        <f t="shared" si="86"/>
        <v>280</v>
      </c>
      <c r="CL28" s="193">
        <f t="shared" si="86"/>
        <v>140000</v>
      </c>
      <c r="CM28" s="193">
        <f t="shared" si="86"/>
        <v>148000</v>
      </c>
      <c r="CN28" s="193">
        <f t="shared" si="86"/>
        <v>150000</v>
      </c>
      <c r="CO28" s="193">
        <f t="shared" si="86"/>
        <v>167100</v>
      </c>
      <c r="CP28" s="193">
        <f t="shared" si="86"/>
        <v>159800</v>
      </c>
      <c r="CQ28" s="193">
        <f t="shared" si="86"/>
        <v>153000</v>
      </c>
      <c r="CR28" s="193">
        <f t="shared" si="86"/>
        <v>0</v>
      </c>
      <c r="CS28" s="193">
        <f t="shared" si="86"/>
        <v>917900</v>
      </c>
      <c r="CT28" s="193">
        <f t="shared" si="86"/>
        <v>561800</v>
      </c>
      <c r="CU28" s="193">
        <f t="shared" si="86"/>
        <v>8500</v>
      </c>
      <c r="CV28" s="193">
        <f t="shared" si="86"/>
        <v>347600</v>
      </c>
      <c r="CW28" s="193">
        <f t="shared" si="86"/>
        <v>0</v>
      </c>
    </row>
    <row r="29" spans="1:101" ht="22.5" customHeight="1" x14ac:dyDescent="0.3">
      <c r="A29" s="16"/>
      <c r="B29" s="156"/>
      <c r="C29" s="196" t="s">
        <v>217</v>
      </c>
      <c r="D29" s="172" t="s">
        <v>218</v>
      </c>
      <c r="E29" s="173" t="s">
        <v>219</v>
      </c>
      <c r="F29" s="173">
        <v>7</v>
      </c>
      <c r="G29" s="173" t="s">
        <v>220</v>
      </c>
      <c r="H29" s="174">
        <v>278</v>
      </c>
      <c r="I29" s="175">
        <v>435</v>
      </c>
      <c r="J29" s="175">
        <v>10</v>
      </c>
      <c r="K29" s="175">
        <v>3</v>
      </c>
      <c r="L29" s="175">
        <v>1</v>
      </c>
      <c r="M29" s="175">
        <v>0</v>
      </c>
      <c r="N29" s="175">
        <v>6</v>
      </c>
      <c r="O29" s="175">
        <v>0</v>
      </c>
      <c r="P29" s="177">
        <f>SUM(K29:O29)</f>
        <v>10</v>
      </c>
      <c r="Q29" s="175">
        <v>50</v>
      </c>
      <c r="R29" s="175">
        <v>5000</v>
      </c>
      <c r="S29" s="175">
        <v>8500</v>
      </c>
      <c r="T29" s="175">
        <v>5000</v>
      </c>
      <c r="U29" s="175">
        <v>5000</v>
      </c>
      <c r="V29" s="175">
        <v>5000</v>
      </c>
      <c r="W29" s="175"/>
      <c r="X29" s="175"/>
      <c r="Y29" s="175">
        <v>2</v>
      </c>
      <c r="Z29" s="199">
        <v>1</v>
      </c>
      <c r="AA29" s="175">
        <v>0</v>
      </c>
      <c r="AB29" s="175">
        <v>0</v>
      </c>
      <c r="AC29" s="199">
        <v>1</v>
      </c>
      <c r="AD29" s="199">
        <v>0</v>
      </c>
      <c r="AE29" s="199">
        <v>0</v>
      </c>
      <c r="AF29" s="199">
        <v>1</v>
      </c>
      <c r="AG29" s="199">
        <v>1</v>
      </c>
      <c r="AH29" s="199">
        <v>1</v>
      </c>
      <c r="AI29" s="199">
        <v>0</v>
      </c>
      <c r="AJ29" s="175">
        <v>0</v>
      </c>
      <c r="AK29" s="175">
        <v>8</v>
      </c>
      <c r="AL29" s="175">
        <v>2</v>
      </c>
      <c r="AM29" s="175">
        <v>1</v>
      </c>
      <c r="AN29" s="175"/>
      <c r="AO29" s="175"/>
      <c r="AP29" s="175"/>
      <c r="AQ29" s="176"/>
      <c r="AR29" s="176"/>
      <c r="AS29" s="175">
        <v>1000</v>
      </c>
      <c r="AT29" s="176"/>
      <c r="AU29" s="175">
        <v>3</v>
      </c>
      <c r="AV29" s="175">
        <v>2</v>
      </c>
      <c r="AW29" s="175">
        <v>10</v>
      </c>
      <c r="AX29" s="176"/>
      <c r="AY29" s="176"/>
      <c r="AZ29" s="175">
        <v>1200</v>
      </c>
      <c r="BA29" s="175">
        <v>3500</v>
      </c>
      <c r="BB29" s="175">
        <v>2500</v>
      </c>
      <c r="BC29" s="175">
        <v>2800</v>
      </c>
      <c r="BD29" s="176"/>
      <c r="BE29" s="176"/>
      <c r="BF29" s="175">
        <v>5</v>
      </c>
      <c r="BG29" s="178" t="s">
        <v>221</v>
      </c>
      <c r="BH29" s="175">
        <v>0</v>
      </c>
      <c r="BI29" s="176"/>
      <c r="BJ29" s="176"/>
      <c r="BK29" s="176"/>
      <c r="BL29" s="176"/>
      <c r="BM29" s="176"/>
      <c r="BN29" s="175">
        <v>1000</v>
      </c>
      <c r="BO29" s="176"/>
      <c r="BP29" s="175">
        <v>0</v>
      </c>
      <c r="BQ29" s="175">
        <v>0</v>
      </c>
      <c r="BR29" s="175">
        <v>0</v>
      </c>
      <c r="BS29" s="175">
        <v>0</v>
      </c>
      <c r="BT29" s="175">
        <v>8</v>
      </c>
      <c r="BU29" s="176"/>
      <c r="BV29" s="175">
        <v>180</v>
      </c>
      <c r="BW29" s="177">
        <f>SUM(BU29:BV29)</f>
        <v>180</v>
      </c>
      <c r="BX29" s="180">
        <v>21</v>
      </c>
      <c r="BY29" s="175">
        <v>0</v>
      </c>
      <c r="BZ29" s="175">
        <v>0</v>
      </c>
      <c r="CA29" s="175">
        <v>0</v>
      </c>
      <c r="CB29" s="175">
        <v>0</v>
      </c>
      <c r="CC29" s="175">
        <v>0</v>
      </c>
      <c r="CD29" s="182">
        <f>SUM(Z29:AI29)</f>
        <v>5</v>
      </c>
      <c r="CE29" s="182">
        <f>J29</f>
        <v>10</v>
      </c>
      <c r="CF29" s="182">
        <f>Q29</f>
        <v>50</v>
      </c>
      <c r="CG29" s="182">
        <f>P29</f>
        <v>10</v>
      </c>
      <c r="CH29" s="182">
        <f>SUM(AJ29:AM29)</f>
        <v>11</v>
      </c>
      <c r="CI29" s="182">
        <f>SUM(AU29:AX29)</f>
        <v>15</v>
      </c>
      <c r="CJ29" s="182">
        <f>BF29</f>
        <v>5</v>
      </c>
      <c r="CK29" s="182">
        <f>BH29</f>
        <v>0</v>
      </c>
      <c r="CL29" s="184">
        <f t="shared" ref="CL29:CR29" si="87">SUM(R29,AN29,AY29,BI29)</f>
        <v>5000</v>
      </c>
      <c r="CM29" s="184">
        <f t="shared" si="87"/>
        <v>9700</v>
      </c>
      <c r="CN29" s="184">
        <f t="shared" si="87"/>
        <v>8500</v>
      </c>
      <c r="CO29" s="184">
        <f t="shared" si="87"/>
        <v>7500</v>
      </c>
      <c r="CP29" s="184">
        <f t="shared" si="87"/>
        <v>7800</v>
      </c>
      <c r="CQ29" s="184">
        <f t="shared" si="87"/>
        <v>2000</v>
      </c>
      <c r="CR29" s="184">
        <f t="shared" si="87"/>
        <v>0</v>
      </c>
      <c r="CS29" s="184">
        <f>SUM(CL29:CR29)</f>
        <v>40500</v>
      </c>
      <c r="CT29" s="185">
        <f>SUM(R29:X29)</f>
        <v>28500</v>
      </c>
      <c r="CU29" s="186">
        <f>SUM(AN29:AT29)</f>
        <v>1000</v>
      </c>
      <c r="CV29" s="186">
        <f>SUM(AY29:BE29)</f>
        <v>10000</v>
      </c>
      <c r="CW29" s="186">
        <f>SUM(BI29:BO29)</f>
        <v>1000</v>
      </c>
    </row>
    <row r="30" spans="1:101" ht="24" customHeight="1" x14ac:dyDescent="0.3">
      <c r="A30" s="16"/>
      <c r="B30" s="156"/>
      <c r="C30" s="202"/>
      <c r="D30" s="252"/>
      <c r="E30" s="235"/>
      <c r="F30" s="235"/>
      <c r="G30" s="236"/>
      <c r="H30" s="193">
        <f t="shared" ref="H30:BF30" si="88">SUM(H29)</f>
        <v>278</v>
      </c>
      <c r="I30" s="193">
        <f t="shared" si="88"/>
        <v>435</v>
      </c>
      <c r="J30" s="193">
        <f t="shared" si="88"/>
        <v>10</v>
      </c>
      <c r="K30" s="193">
        <f t="shared" si="88"/>
        <v>3</v>
      </c>
      <c r="L30" s="193">
        <f t="shared" si="88"/>
        <v>1</v>
      </c>
      <c r="M30" s="193">
        <f t="shared" si="88"/>
        <v>0</v>
      </c>
      <c r="N30" s="193">
        <f t="shared" si="88"/>
        <v>6</v>
      </c>
      <c r="O30" s="193">
        <f t="shared" si="88"/>
        <v>0</v>
      </c>
      <c r="P30" s="193">
        <f t="shared" si="88"/>
        <v>10</v>
      </c>
      <c r="Q30" s="193">
        <f t="shared" si="88"/>
        <v>50</v>
      </c>
      <c r="R30" s="193">
        <f t="shared" si="88"/>
        <v>5000</v>
      </c>
      <c r="S30" s="193">
        <f t="shared" si="88"/>
        <v>8500</v>
      </c>
      <c r="T30" s="193">
        <f t="shared" si="88"/>
        <v>5000</v>
      </c>
      <c r="U30" s="193">
        <f t="shared" si="88"/>
        <v>5000</v>
      </c>
      <c r="V30" s="193">
        <f t="shared" si="88"/>
        <v>5000</v>
      </c>
      <c r="W30" s="193">
        <f t="shared" si="88"/>
        <v>0</v>
      </c>
      <c r="X30" s="193">
        <f t="shared" si="88"/>
        <v>0</v>
      </c>
      <c r="Y30" s="193">
        <f t="shared" si="88"/>
        <v>2</v>
      </c>
      <c r="Z30" s="193">
        <f t="shared" si="88"/>
        <v>1</v>
      </c>
      <c r="AA30" s="193">
        <f t="shared" si="88"/>
        <v>0</v>
      </c>
      <c r="AB30" s="193">
        <f t="shared" si="88"/>
        <v>0</v>
      </c>
      <c r="AC30" s="193">
        <f t="shared" si="88"/>
        <v>1</v>
      </c>
      <c r="AD30" s="193">
        <f t="shared" si="88"/>
        <v>0</v>
      </c>
      <c r="AE30" s="193">
        <f t="shared" si="88"/>
        <v>0</v>
      </c>
      <c r="AF30" s="193">
        <f t="shared" si="88"/>
        <v>1</v>
      </c>
      <c r="AG30" s="193">
        <f t="shared" si="88"/>
        <v>1</v>
      </c>
      <c r="AH30" s="193">
        <f t="shared" si="88"/>
        <v>1</v>
      </c>
      <c r="AI30" s="193">
        <f t="shared" si="88"/>
        <v>0</v>
      </c>
      <c r="AJ30" s="193">
        <f t="shared" si="88"/>
        <v>0</v>
      </c>
      <c r="AK30" s="193">
        <f t="shared" si="88"/>
        <v>8</v>
      </c>
      <c r="AL30" s="193">
        <f t="shared" si="88"/>
        <v>2</v>
      </c>
      <c r="AM30" s="193">
        <f t="shared" si="88"/>
        <v>1</v>
      </c>
      <c r="AN30" s="193">
        <f t="shared" si="88"/>
        <v>0</v>
      </c>
      <c r="AO30" s="193">
        <f t="shared" si="88"/>
        <v>0</v>
      </c>
      <c r="AP30" s="193">
        <f t="shared" si="88"/>
        <v>0</v>
      </c>
      <c r="AQ30" s="193">
        <f t="shared" si="88"/>
        <v>0</v>
      </c>
      <c r="AR30" s="193">
        <f t="shared" si="88"/>
        <v>0</v>
      </c>
      <c r="AS30" s="193">
        <f t="shared" si="88"/>
        <v>1000</v>
      </c>
      <c r="AT30" s="193">
        <f t="shared" si="88"/>
        <v>0</v>
      </c>
      <c r="AU30" s="193">
        <f t="shared" si="88"/>
        <v>3</v>
      </c>
      <c r="AV30" s="193">
        <f t="shared" si="88"/>
        <v>2</v>
      </c>
      <c r="AW30" s="193">
        <f t="shared" si="88"/>
        <v>10</v>
      </c>
      <c r="AX30" s="193">
        <f t="shared" si="88"/>
        <v>0</v>
      </c>
      <c r="AY30" s="193">
        <f t="shared" si="88"/>
        <v>0</v>
      </c>
      <c r="AZ30" s="193">
        <f t="shared" si="88"/>
        <v>1200</v>
      </c>
      <c r="BA30" s="193">
        <f t="shared" si="88"/>
        <v>3500</v>
      </c>
      <c r="BB30" s="193">
        <f t="shared" si="88"/>
        <v>2500</v>
      </c>
      <c r="BC30" s="193">
        <f t="shared" si="88"/>
        <v>2800</v>
      </c>
      <c r="BD30" s="193">
        <f t="shared" si="88"/>
        <v>0</v>
      </c>
      <c r="BE30" s="193">
        <f t="shared" si="88"/>
        <v>0</v>
      </c>
      <c r="BF30" s="193">
        <f t="shared" si="88"/>
        <v>5</v>
      </c>
      <c r="BG30" s="195" t="str">
        <f>"1."&amp;BG29</f>
        <v>1.4,7,8,9</v>
      </c>
      <c r="BH30" s="193">
        <f t="shared" ref="BH30:BW30" si="89">SUM(BH29)</f>
        <v>0</v>
      </c>
      <c r="BI30" s="193">
        <f t="shared" si="89"/>
        <v>0</v>
      </c>
      <c r="BJ30" s="193">
        <f t="shared" si="89"/>
        <v>0</v>
      </c>
      <c r="BK30" s="193">
        <f t="shared" si="89"/>
        <v>0</v>
      </c>
      <c r="BL30" s="193">
        <f t="shared" si="89"/>
        <v>0</v>
      </c>
      <c r="BM30" s="193">
        <f t="shared" si="89"/>
        <v>0</v>
      </c>
      <c r="BN30" s="193">
        <f t="shared" si="89"/>
        <v>1000</v>
      </c>
      <c r="BO30" s="193">
        <f t="shared" si="89"/>
        <v>0</v>
      </c>
      <c r="BP30" s="193">
        <f t="shared" si="89"/>
        <v>0</v>
      </c>
      <c r="BQ30" s="193">
        <f t="shared" si="89"/>
        <v>0</v>
      </c>
      <c r="BR30" s="193">
        <f t="shared" si="89"/>
        <v>0</v>
      </c>
      <c r="BS30" s="193">
        <f t="shared" si="89"/>
        <v>0</v>
      </c>
      <c r="BT30" s="193">
        <f t="shared" si="89"/>
        <v>8</v>
      </c>
      <c r="BU30" s="193">
        <f t="shared" si="89"/>
        <v>0</v>
      </c>
      <c r="BV30" s="193">
        <f t="shared" si="89"/>
        <v>180</v>
      </c>
      <c r="BW30" s="193">
        <f t="shared" si="89"/>
        <v>180</v>
      </c>
      <c r="BX30" s="193">
        <f>COUNTIF(BX29,23)</f>
        <v>0</v>
      </c>
      <c r="BY30" s="193">
        <f t="shared" ref="BY30:CW30" si="90">SUM(BY29)</f>
        <v>0</v>
      </c>
      <c r="BZ30" s="193">
        <f t="shared" si="90"/>
        <v>0</v>
      </c>
      <c r="CA30" s="193">
        <f t="shared" si="90"/>
        <v>0</v>
      </c>
      <c r="CB30" s="193">
        <f t="shared" si="90"/>
        <v>0</v>
      </c>
      <c r="CC30" s="193">
        <f t="shared" si="90"/>
        <v>0</v>
      </c>
      <c r="CD30" s="193">
        <f t="shared" si="90"/>
        <v>5</v>
      </c>
      <c r="CE30" s="193">
        <f t="shared" si="90"/>
        <v>10</v>
      </c>
      <c r="CF30" s="193">
        <f t="shared" si="90"/>
        <v>50</v>
      </c>
      <c r="CG30" s="193">
        <f t="shared" si="90"/>
        <v>10</v>
      </c>
      <c r="CH30" s="193">
        <f t="shared" si="90"/>
        <v>11</v>
      </c>
      <c r="CI30" s="193">
        <f t="shared" si="90"/>
        <v>15</v>
      </c>
      <c r="CJ30" s="193">
        <f t="shared" si="90"/>
        <v>5</v>
      </c>
      <c r="CK30" s="193">
        <f t="shared" si="90"/>
        <v>0</v>
      </c>
      <c r="CL30" s="193">
        <f t="shared" si="90"/>
        <v>5000</v>
      </c>
      <c r="CM30" s="193">
        <f t="shared" si="90"/>
        <v>9700</v>
      </c>
      <c r="CN30" s="193">
        <f t="shared" si="90"/>
        <v>8500</v>
      </c>
      <c r="CO30" s="193">
        <f t="shared" si="90"/>
        <v>7500</v>
      </c>
      <c r="CP30" s="193">
        <f t="shared" si="90"/>
        <v>7800</v>
      </c>
      <c r="CQ30" s="193">
        <f t="shared" si="90"/>
        <v>2000</v>
      </c>
      <c r="CR30" s="193">
        <f t="shared" si="90"/>
        <v>0</v>
      </c>
      <c r="CS30" s="193">
        <f t="shared" si="90"/>
        <v>40500</v>
      </c>
      <c r="CT30" s="193">
        <f t="shared" si="90"/>
        <v>28500</v>
      </c>
      <c r="CU30" s="193">
        <f t="shared" si="90"/>
        <v>1000</v>
      </c>
      <c r="CV30" s="193">
        <f t="shared" si="90"/>
        <v>10000</v>
      </c>
      <c r="CW30" s="193">
        <f t="shared" si="90"/>
        <v>1000</v>
      </c>
    </row>
    <row r="31" spans="1:101" ht="22.5" customHeight="1" x14ac:dyDescent="0.3">
      <c r="A31" s="16"/>
      <c r="B31" s="156"/>
      <c r="C31" s="196" t="s">
        <v>222</v>
      </c>
      <c r="D31" s="172" t="s">
        <v>223</v>
      </c>
      <c r="E31" s="173" t="s">
        <v>224</v>
      </c>
      <c r="F31" s="173">
        <v>1</v>
      </c>
      <c r="G31" s="173" t="s">
        <v>225</v>
      </c>
      <c r="H31" s="174">
        <v>185</v>
      </c>
      <c r="I31" s="175">
        <v>321</v>
      </c>
      <c r="J31" s="175">
        <v>10</v>
      </c>
      <c r="K31" s="175">
        <v>3</v>
      </c>
      <c r="L31" s="175">
        <v>1</v>
      </c>
      <c r="M31" s="175">
        <v>1</v>
      </c>
      <c r="N31" s="175">
        <v>4</v>
      </c>
      <c r="O31" s="175">
        <v>1</v>
      </c>
      <c r="P31" s="177">
        <f t="shared" ref="P31:P34" si="91">SUM(K31:O31)</f>
        <v>10</v>
      </c>
      <c r="Q31" s="175">
        <v>50</v>
      </c>
      <c r="R31" s="175">
        <v>3000</v>
      </c>
      <c r="S31" s="175">
        <v>2600</v>
      </c>
      <c r="T31" s="175">
        <v>2800</v>
      </c>
      <c r="U31" s="175">
        <v>2400</v>
      </c>
      <c r="V31" s="175">
        <v>2600</v>
      </c>
      <c r="W31" s="175">
        <v>2800</v>
      </c>
      <c r="X31" s="176"/>
      <c r="Y31" s="175">
        <v>0</v>
      </c>
      <c r="Z31" s="199">
        <v>1</v>
      </c>
      <c r="AA31" s="199">
        <v>1</v>
      </c>
      <c r="AB31" s="199">
        <v>1</v>
      </c>
      <c r="AC31" s="199">
        <v>1</v>
      </c>
      <c r="AD31" s="199">
        <v>0</v>
      </c>
      <c r="AE31" s="199">
        <v>0</v>
      </c>
      <c r="AF31" s="199">
        <v>1</v>
      </c>
      <c r="AG31" s="199">
        <v>0</v>
      </c>
      <c r="AH31" s="199">
        <v>1</v>
      </c>
      <c r="AI31" s="199">
        <v>0</v>
      </c>
      <c r="AJ31" s="175">
        <v>0</v>
      </c>
      <c r="AK31" s="175">
        <v>3</v>
      </c>
      <c r="AL31" s="175">
        <v>0</v>
      </c>
      <c r="AM31" s="175">
        <v>0</v>
      </c>
      <c r="AN31" s="175">
        <v>0</v>
      </c>
      <c r="AO31" s="175">
        <v>0</v>
      </c>
      <c r="AP31" s="175">
        <v>0</v>
      </c>
      <c r="AQ31" s="175">
        <v>0</v>
      </c>
      <c r="AR31" s="175">
        <v>0</v>
      </c>
      <c r="AS31" s="175">
        <v>0</v>
      </c>
      <c r="AT31" s="175">
        <v>0</v>
      </c>
      <c r="AU31" s="175">
        <v>7</v>
      </c>
      <c r="AV31" s="175">
        <v>1</v>
      </c>
      <c r="AW31" s="175">
        <v>1</v>
      </c>
      <c r="AX31" s="175">
        <v>0</v>
      </c>
      <c r="AY31" s="175">
        <v>28500</v>
      </c>
      <c r="AZ31" s="175">
        <v>32500</v>
      </c>
      <c r="BA31" s="175">
        <v>31500</v>
      </c>
      <c r="BB31" s="175">
        <v>31000</v>
      </c>
      <c r="BC31" s="175">
        <v>29500</v>
      </c>
      <c r="BD31" s="175">
        <v>29500</v>
      </c>
      <c r="BE31" s="176"/>
      <c r="BF31" s="175">
        <v>1</v>
      </c>
      <c r="BG31" s="178" t="s">
        <v>226</v>
      </c>
      <c r="BH31" s="175">
        <v>70</v>
      </c>
      <c r="BI31" s="175">
        <v>1850</v>
      </c>
      <c r="BJ31" s="175">
        <v>2000</v>
      </c>
      <c r="BK31" s="175">
        <v>1800</v>
      </c>
      <c r="BL31" s="175">
        <v>1700</v>
      </c>
      <c r="BM31" s="175">
        <v>1850</v>
      </c>
      <c r="BN31" s="175">
        <v>1850</v>
      </c>
      <c r="BO31" s="176"/>
      <c r="BP31" s="175">
        <v>1</v>
      </c>
      <c r="BQ31" s="175">
        <v>1</v>
      </c>
      <c r="BR31" s="175">
        <v>0</v>
      </c>
      <c r="BS31" s="175">
        <v>1</v>
      </c>
      <c r="BT31" s="175">
        <v>1</v>
      </c>
      <c r="BU31" s="175">
        <v>20</v>
      </c>
      <c r="BV31" s="175">
        <v>100</v>
      </c>
      <c r="BW31" s="177">
        <f t="shared" ref="BW31:BW34" si="92">SUM(BU31:BV31)</f>
        <v>120</v>
      </c>
      <c r="BX31" s="180">
        <v>21</v>
      </c>
      <c r="BY31" s="175">
        <v>50</v>
      </c>
      <c r="BZ31" s="175">
        <v>0</v>
      </c>
      <c r="CA31" s="175">
        <v>1</v>
      </c>
      <c r="CB31" s="175">
        <v>20</v>
      </c>
      <c r="CC31" s="175">
        <v>2000</v>
      </c>
      <c r="CD31" s="182">
        <f t="shared" ref="CD31:CD34" si="93">SUM(Z31:AI31)</f>
        <v>6</v>
      </c>
      <c r="CE31" s="182">
        <f t="shared" ref="CE31:CE34" si="94">J31</f>
        <v>10</v>
      </c>
      <c r="CF31" s="182">
        <f t="shared" ref="CF31:CF34" si="95">Q31</f>
        <v>50</v>
      </c>
      <c r="CG31" s="182">
        <f t="shared" ref="CG31:CG34" si="96">P31</f>
        <v>10</v>
      </c>
      <c r="CH31" s="182">
        <f t="shared" ref="CH31:CH34" si="97">SUM(AJ31:AM31)</f>
        <v>3</v>
      </c>
      <c r="CI31" s="182">
        <f t="shared" ref="CI31:CI34" si="98">SUM(AU31:AX31)</f>
        <v>9</v>
      </c>
      <c r="CJ31" s="182">
        <f t="shared" ref="CJ31:CJ34" si="99">BF31</f>
        <v>1</v>
      </c>
      <c r="CK31" s="182">
        <f t="shared" ref="CK31:CK34" si="100">BH31</f>
        <v>70</v>
      </c>
      <c r="CL31" s="184">
        <f t="shared" ref="CL31:CR31" si="101">SUM(R31,AN31,AY31,BI31)</f>
        <v>33350</v>
      </c>
      <c r="CM31" s="184">
        <f t="shared" si="101"/>
        <v>37100</v>
      </c>
      <c r="CN31" s="184">
        <f t="shared" si="101"/>
        <v>36100</v>
      </c>
      <c r="CO31" s="184">
        <f t="shared" si="101"/>
        <v>35100</v>
      </c>
      <c r="CP31" s="184">
        <f t="shared" si="101"/>
        <v>33950</v>
      </c>
      <c r="CQ31" s="184">
        <f t="shared" si="101"/>
        <v>34150</v>
      </c>
      <c r="CR31" s="184">
        <f t="shared" si="101"/>
        <v>0</v>
      </c>
      <c r="CS31" s="184">
        <f t="shared" ref="CS31:CS34" si="102">SUM(CL31:CR31)</f>
        <v>209750</v>
      </c>
      <c r="CT31" s="185">
        <f t="shared" ref="CT31:CT34" si="103">SUM(R31:X31)</f>
        <v>16200</v>
      </c>
      <c r="CU31" s="186">
        <f t="shared" ref="CU31:CU34" si="104">SUM(AN31:AT31)</f>
        <v>0</v>
      </c>
      <c r="CV31" s="186">
        <f t="shared" ref="CV31:CV34" si="105">SUM(AY31:BE31)</f>
        <v>182500</v>
      </c>
      <c r="CW31" s="186">
        <f t="shared" ref="CW31:CW34" si="106">SUM(BI31:BO31)</f>
        <v>11050</v>
      </c>
    </row>
    <row r="32" spans="1:101" ht="23.25" customHeight="1" x14ac:dyDescent="0.3">
      <c r="A32" s="16"/>
      <c r="B32" s="156"/>
      <c r="C32" s="202" t="s">
        <v>227</v>
      </c>
      <c r="D32" s="188" t="s">
        <v>223</v>
      </c>
      <c r="E32" s="189" t="s">
        <v>224</v>
      </c>
      <c r="F32" s="189">
        <v>8</v>
      </c>
      <c r="G32" s="189" t="s">
        <v>228</v>
      </c>
      <c r="H32" s="190">
        <v>114</v>
      </c>
      <c r="I32" s="180">
        <v>220</v>
      </c>
      <c r="J32" s="180">
        <v>10</v>
      </c>
      <c r="K32" s="180">
        <v>10</v>
      </c>
      <c r="L32" s="180">
        <v>0</v>
      </c>
      <c r="M32" s="180">
        <v>0</v>
      </c>
      <c r="N32" s="180">
        <v>0</v>
      </c>
      <c r="O32" s="180">
        <v>0</v>
      </c>
      <c r="P32" s="177">
        <f t="shared" si="91"/>
        <v>10</v>
      </c>
      <c r="Q32" s="180">
        <v>50</v>
      </c>
      <c r="R32" s="180">
        <v>24500</v>
      </c>
      <c r="S32" s="180">
        <v>26000</v>
      </c>
      <c r="T32" s="180">
        <v>25000</v>
      </c>
      <c r="U32" s="180">
        <v>26000</v>
      </c>
      <c r="V32" s="180">
        <v>27000</v>
      </c>
      <c r="W32" s="180">
        <v>28500</v>
      </c>
      <c r="X32" s="191"/>
      <c r="Y32" s="180">
        <v>0</v>
      </c>
      <c r="Z32" s="203">
        <v>1</v>
      </c>
      <c r="AA32" s="203">
        <v>0</v>
      </c>
      <c r="AB32" s="203">
        <v>0</v>
      </c>
      <c r="AC32" s="203">
        <v>1</v>
      </c>
      <c r="AD32" s="203">
        <v>0</v>
      </c>
      <c r="AE32" s="203">
        <v>1</v>
      </c>
      <c r="AF32" s="203">
        <v>1</v>
      </c>
      <c r="AG32" s="203">
        <v>0</v>
      </c>
      <c r="AH32" s="203">
        <v>1</v>
      </c>
      <c r="AI32" s="203">
        <v>0</v>
      </c>
      <c r="AJ32" s="180">
        <v>0</v>
      </c>
      <c r="AK32" s="180">
        <v>5</v>
      </c>
      <c r="AL32" s="180">
        <v>0</v>
      </c>
      <c r="AM32" s="180">
        <v>0</v>
      </c>
      <c r="AN32" s="180">
        <v>0</v>
      </c>
      <c r="AO32" s="180">
        <v>0</v>
      </c>
      <c r="AP32" s="180">
        <v>0</v>
      </c>
      <c r="AQ32" s="180">
        <v>0</v>
      </c>
      <c r="AR32" s="180">
        <v>0</v>
      </c>
      <c r="AS32" s="180">
        <v>0</v>
      </c>
      <c r="AT32" s="180">
        <v>0</v>
      </c>
      <c r="AU32" s="180">
        <v>1</v>
      </c>
      <c r="AV32" s="180">
        <v>1</v>
      </c>
      <c r="AW32" s="180">
        <v>5</v>
      </c>
      <c r="AX32" s="180">
        <v>0</v>
      </c>
      <c r="AY32" s="180">
        <v>35000</v>
      </c>
      <c r="AZ32" s="180">
        <v>32450</v>
      </c>
      <c r="BA32" s="180">
        <v>34500</v>
      </c>
      <c r="BB32" s="180">
        <v>36500</v>
      </c>
      <c r="BC32" s="180">
        <v>37000</v>
      </c>
      <c r="BD32" s="180">
        <v>36000</v>
      </c>
      <c r="BE32" s="191"/>
      <c r="BF32" s="180">
        <v>1</v>
      </c>
      <c r="BG32" s="192" t="s">
        <v>226</v>
      </c>
      <c r="BH32" s="180">
        <v>50</v>
      </c>
      <c r="BI32" s="180">
        <v>2000</v>
      </c>
      <c r="BJ32" s="180">
        <v>2500</v>
      </c>
      <c r="BK32" s="180">
        <v>2300</v>
      </c>
      <c r="BL32" s="180">
        <v>2200</v>
      </c>
      <c r="BM32" s="180">
        <v>2350</v>
      </c>
      <c r="BN32" s="180">
        <v>2400</v>
      </c>
      <c r="BO32" s="191"/>
      <c r="BP32" s="180">
        <v>1</v>
      </c>
      <c r="BQ32" s="180">
        <v>1</v>
      </c>
      <c r="BR32" s="180">
        <v>0</v>
      </c>
      <c r="BS32" s="180">
        <v>0</v>
      </c>
      <c r="BT32" s="180">
        <v>1</v>
      </c>
      <c r="BU32" s="180">
        <v>50</v>
      </c>
      <c r="BV32" s="180">
        <v>50</v>
      </c>
      <c r="BW32" s="177">
        <f t="shared" si="92"/>
        <v>100</v>
      </c>
      <c r="BX32" s="180">
        <v>21</v>
      </c>
      <c r="BY32" s="180">
        <v>50</v>
      </c>
      <c r="BZ32" s="180">
        <v>0</v>
      </c>
      <c r="CA32" s="180">
        <v>1</v>
      </c>
      <c r="CB32" s="180">
        <v>20</v>
      </c>
      <c r="CC32" s="180">
        <v>2000</v>
      </c>
      <c r="CD32" s="182">
        <f t="shared" si="93"/>
        <v>5</v>
      </c>
      <c r="CE32" s="182">
        <f t="shared" si="94"/>
        <v>10</v>
      </c>
      <c r="CF32" s="182">
        <f t="shared" si="95"/>
        <v>50</v>
      </c>
      <c r="CG32" s="182">
        <f t="shared" si="96"/>
        <v>10</v>
      </c>
      <c r="CH32" s="182">
        <f t="shared" si="97"/>
        <v>5</v>
      </c>
      <c r="CI32" s="182">
        <f t="shared" si="98"/>
        <v>7</v>
      </c>
      <c r="CJ32" s="182">
        <f t="shared" si="99"/>
        <v>1</v>
      </c>
      <c r="CK32" s="182">
        <f t="shared" si="100"/>
        <v>50</v>
      </c>
      <c r="CL32" s="184">
        <f t="shared" ref="CL32:CR32" si="107">SUM(R32,AN32,AY32,BI32)</f>
        <v>61500</v>
      </c>
      <c r="CM32" s="184">
        <f t="shared" si="107"/>
        <v>60950</v>
      </c>
      <c r="CN32" s="184">
        <f t="shared" si="107"/>
        <v>61800</v>
      </c>
      <c r="CO32" s="184">
        <f t="shared" si="107"/>
        <v>64700</v>
      </c>
      <c r="CP32" s="184">
        <f t="shared" si="107"/>
        <v>66350</v>
      </c>
      <c r="CQ32" s="184">
        <f t="shared" si="107"/>
        <v>66900</v>
      </c>
      <c r="CR32" s="184">
        <f t="shared" si="107"/>
        <v>0</v>
      </c>
      <c r="CS32" s="184">
        <f t="shared" si="102"/>
        <v>382200</v>
      </c>
      <c r="CT32" s="185">
        <f t="shared" si="103"/>
        <v>157000</v>
      </c>
      <c r="CU32" s="186">
        <f t="shared" si="104"/>
        <v>0</v>
      </c>
      <c r="CV32" s="186">
        <f t="shared" si="105"/>
        <v>211450</v>
      </c>
      <c r="CW32" s="186">
        <f t="shared" si="106"/>
        <v>13750</v>
      </c>
    </row>
    <row r="33" spans="1:101" ht="23.25" customHeight="1" x14ac:dyDescent="0.3">
      <c r="A33" s="16"/>
      <c r="B33" s="156"/>
      <c r="C33" s="202" t="s">
        <v>229</v>
      </c>
      <c r="D33" s="188" t="s">
        <v>223</v>
      </c>
      <c r="E33" s="189" t="s">
        <v>230</v>
      </c>
      <c r="F33" s="189">
        <v>6</v>
      </c>
      <c r="G33" s="189" t="s">
        <v>231</v>
      </c>
      <c r="H33" s="190">
        <v>204</v>
      </c>
      <c r="I33" s="180">
        <v>522</v>
      </c>
      <c r="J33" s="180">
        <v>10</v>
      </c>
      <c r="K33" s="180">
        <v>5</v>
      </c>
      <c r="L33" s="180">
        <v>1</v>
      </c>
      <c r="M33" s="180">
        <v>0</v>
      </c>
      <c r="N33" s="180">
        <v>1</v>
      </c>
      <c r="O33" s="180">
        <v>3</v>
      </c>
      <c r="P33" s="177">
        <f t="shared" si="91"/>
        <v>10</v>
      </c>
      <c r="Q33" s="180">
        <v>50</v>
      </c>
      <c r="R33" s="180">
        <v>21580</v>
      </c>
      <c r="S33" s="180">
        <v>22000</v>
      </c>
      <c r="T33" s="180">
        <v>22100</v>
      </c>
      <c r="U33" s="180">
        <v>23000</v>
      </c>
      <c r="V33" s="180">
        <v>25850</v>
      </c>
      <c r="W33" s="180">
        <v>25125</v>
      </c>
      <c r="X33" s="191"/>
      <c r="Y33" s="180">
        <v>0</v>
      </c>
      <c r="Z33" s="203">
        <v>1</v>
      </c>
      <c r="AA33" s="203">
        <v>0</v>
      </c>
      <c r="AB33" s="203">
        <v>0</v>
      </c>
      <c r="AC33" s="203">
        <v>1</v>
      </c>
      <c r="AD33" s="203">
        <v>0</v>
      </c>
      <c r="AE33" s="203">
        <v>0</v>
      </c>
      <c r="AF33" s="203">
        <v>1</v>
      </c>
      <c r="AG33" s="203">
        <v>0</v>
      </c>
      <c r="AH33" s="203">
        <v>1</v>
      </c>
      <c r="AI33" s="203">
        <v>0</v>
      </c>
      <c r="AJ33" s="180">
        <v>0</v>
      </c>
      <c r="AK33" s="180">
        <v>20</v>
      </c>
      <c r="AL33" s="180">
        <v>1</v>
      </c>
      <c r="AM33" s="180">
        <v>0</v>
      </c>
      <c r="AN33" s="180">
        <v>5000</v>
      </c>
      <c r="AO33" s="180">
        <v>5500</v>
      </c>
      <c r="AP33" s="180">
        <v>5300</v>
      </c>
      <c r="AQ33" s="180">
        <v>4900</v>
      </c>
      <c r="AR33" s="180">
        <v>5200</v>
      </c>
      <c r="AS33" s="180">
        <v>5500</v>
      </c>
      <c r="AT33" s="191"/>
      <c r="AU33" s="180">
        <v>3</v>
      </c>
      <c r="AV33" s="180">
        <v>7</v>
      </c>
      <c r="AW33" s="180">
        <v>2</v>
      </c>
      <c r="AX33" s="180">
        <v>0</v>
      </c>
      <c r="AY33" s="180">
        <v>21000</v>
      </c>
      <c r="AZ33" s="180">
        <v>22500</v>
      </c>
      <c r="BA33" s="180">
        <v>22800</v>
      </c>
      <c r="BB33" s="180">
        <v>22650</v>
      </c>
      <c r="BC33" s="180">
        <v>21650</v>
      </c>
      <c r="BD33" s="180">
        <v>23150</v>
      </c>
      <c r="BE33" s="191"/>
      <c r="BF33" s="180">
        <v>1</v>
      </c>
      <c r="BG33" s="192" t="s">
        <v>226</v>
      </c>
      <c r="BH33" s="180">
        <v>50</v>
      </c>
      <c r="BI33" s="180">
        <v>2200</v>
      </c>
      <c r="BJ33" s="180">
        <v>2150</v>
      </c>
      <c r="BK33" s="180">
        <v>2250</v>
      </c>
      <c r="BL33" s="180">
        <v>2145</v>
      </c>
      <c r="BM33" s="180">
        <v>2100</v>
      </c>
      <c r="BN33" s="180">
        <v>2250</v>
      </c>
      <c r="BO33" s="191"/>
      <c r="BP33" s="180">
        <v>1</v>
      </c>
      <c r="BQ33" s="180">
        <v>1</v>
      </c>
      <c r="BR33" s="180">
        <v>1</v>
      </c>
      <c r="BS33" s="180">
        <v>1</v>
      </c>
      <c r="BT33" s="180">
        <v>2</v>
      </c>
      <c r="BU33" s="180">
        <v>60</v>
      </c>
      <c r="BV33" s="180">
        <v>70</v>
      </c>
      <c r="BW33" s="177">
        <f t="shared" si="92"/>
        <v>130</v>
      </c>
      <c r="BX33" s="180">
        <v>21</v>
      </c>
      <c r="BY33" s="180">
        <v>50</v>
      </c>
      <c r="BZ33" s="180">
        <v>0</v>
      </c>
      <c r="CA33" s="180">
        <v>1</v>
      </c>
      <c r="CB33" s="180">
        <v>20</v>
      </c>
      <c r="CC33" s="180">
        <v>2000</v>
      </c>
      <c r="CD33" s="182">
        <f t="shared" si="93"/>
        <v>4</v>
      </c>
      <c r="CE33" s="182">
        <f t="shared" si="94"/>
        <v>10</v>
      </c>
      <c r="CF33" s="182">
        <f t="shared" si="95"/>
        <v>50</v>
      </c>
      <c r="CG33" s="182">
        <f t="shared" si="96"/>
        <v>10</v>
      </c>
      <c r="CH33" s="182">
        <f t="shared" si="97"/>
        <v>21</v>
      </c>
      <c r="CI33" s="182">
        <f t="shared" si="98"/>
        <v>12</v>
      </c>
      <c r="CJ33" s="182">
        <f t="shared" si="99"/>
        <v>1</v>
      </c>
      <c r="CK33" s="182">
        <f t="shared" si="100"/>
        <v>50</v>
      </c>
      <c r="CL33" s="184">
        <f t="shared" ref="CL33:CR33" si="108">SUM(R33,AN33,AY33,BI33)</f>
        <v>49780</v>
      </c>
      <c r="CM33" s="184">
        <f t="shared" si="108"/>
        <v>52150</v>
      </c>
      <c r="CN33" s="184">
        <f t="shared" si="108"/>
        <v>52450</v>
      </c>
      <c r="CO33" s="184">
        <f t="shared" si="108"/>
        <v>52695</v>
      </c>
      <c r="CP33" s="184">
        <f t="shared" si="108"/>
        <v>54800</v>
      </c>
      <c r="CQ33" s="184">
        <f t="shared" si="108"/>
        <v>56025</v>
      </c>
      <c r="CR33" s="184">
        <f t="shared" si="108"/>
        <v>0</v>
      </c>
      <c r="CS33" s="184">
        <f t="shared" si="102"/>
        <v>317900</v>
      </c>
      <c r="CT33" s="185">
        <f t="shared" si="103"/>
        <v>139655</v>
      </c>
      <c r="CU33" s="186">
        <f t="shared" si="104"/>
        <v>31400</v>
      </c>
      <c r="CV33" s="186">
        <f t="shared" si="105"/>
        <v>133750</v>
      </c>
      <c r="CW33" s="186">
        <f t="shared" si="106"/>
        <v>13095</v>
      </c>
    </row>
    <row r="34" spans="1:101" ht="22.5" customHeight="1" x14ac:dyDescent="0.3">
      <c r="A34" s="16"/>
      <c r="B34" s="156"/>
      <c r="C34" s="202" t="s">
        <v>232</v>
      </c>
      <c r="D34" s="188" t="s">
        <v>223</v>
      </c>
      <c r="E34" s="189" t="s">
        <v>233</v>
      </c>
      <c r="F34" s="189">
        <v>1</v>
      </c>
      <c r="G34" s="189" t="s">
        <v>234</v>
      </c>
      <c r="H34" s="190">
        <v>117</v>
      </c>
      <c r="I34" s="180">
        <v>344</v>
      </c>
      <c r="J34" s="180">
        <v>10</v>
      </c>
      <c r="K34" s="180">
        <v>1</v>
      </c>
      <c r="L34" s="180">
        <v>1</v>
      </c>
      <c r="M34" s="180">
        <v>1</v>
      </c>
      <c r="N34" s="180">
        <v>5</v>
      </c>
      <c r="O34" s="180">
        <v>2</v>
      </c>
      <c r="P34" s="177">
        <f t="shared" si="91"/>
        <v>10</v>
      </c>
      <c r="Q34" s="180">
        <v>50</v>
      </c>
      <c r="R34" s="180">
        <v>22450</v>
      </c>
      <c r="S34" s="180">
        <v>22600</v>
      </c>
      <c r="T34" s="180">
        <v>24320</v>
      </c>
      <c r="U34" s="180">
        <v>24500</v>
      </c>
      <c r="V34" s="180">
        <v>24560</v>
      </c>
      <c r="W34" s="180">
        <v>25250</v>
      </c>
      <c r="X34" s="191"/>
      <c r="Y34" s="180">
        <v>0</v>
      </c>
      <c r="Z34" s="203">
        <v>1</v>
      </c>
      <c r="AA34" s="203">
        <v>0</v>
      </c>
      <c r="AB34" s="203">
        <v>0</v>
      </c>
      <c r="AC34" s="203">
        <v>1</v>
      </c>
      <c r="AD34" s="203">
        <v>0</v>
      </c>
      <c r="AE34" s="203">
        <v>0</v>
      </c>
      <c r="AF34" s="203">
        <v>1</v>
      </c>
      <c r="AG34" s="203">
        <v>0</v>
      </c>
      <c r="AH34" s="203">
        <v>1</v>
      </c>
      <c r="AI34" s="203">
        <v>0</v>
      </c>
      <c r="AJ34" s="180">
        <v>0</v>
      </c>
      <c r="AK34" s="180">
        <v>3</v>
      </c>
      <c r="AL34" s="180">
        <v>0</v>
      </c>
      <c r="AM34" s="180">
        <v>2</v>
      </c>
      <c r="AN34" s="180">
        <v>3500</v>
      </c>
      <c r="AO34" s="180">
        <v>4500</v>
      </c>
      <c r="AP34" s="180">
        <v>5000</v>
      </c>
      <c r="AQ34" s="180">
        <v>4200</v>
      </c>
      <c r="AR34" s="180">
        <v>3800</v>
      </c>
      <c r="AS34" s="180">
        <v>4500</v>
      </c>
      <c r="AT34" s="191"/>
      <c r="AU34" s="180">
        <v>2</v>
      </c>
      <c r="AV34" s="180">
        <v>1</v>
      </c>
      <c r="AW34" s="180">
        <v>2</v>
      </c>
      <c r="AX34" s="180">
        <v>0</v>
      </c>
      <c r="AY34" s="180">
        <v>22000</v>
      </c>
      <c r="AZ34" s="180">
        <v>21500</v>
      </c>
      <c r="BA34" s="180">
        <v>25000</v>
      </c>
      <c r="BB34" s="180">
        <v>21500</v>
      </c>
      <c r="BC34" s="180">
        <v>21890</v>
      </c>
      <c r="BD34" s="180">
        <v>23500</v>
      </c>
      <c r="BE34" s="191"/>
      <c r="BF34" s="180">
        <v>1</v>
      </c>
      <c r="BG34" s="192" t="s">
        <v>226</v>
      </c>
      <c r="BH34" s="180">
        <v>50</v>
      </c>
      <c r="BI34" s="180">
        <v>2000</v>
      </c>
      <c r="BJ34" s="180">
        <v>2500</v>
      </c>
      <c r="BK34" s="180">
        <v>2350</v>
      </c>
      <c r="BL34" s="180">
        <v>1950</v>
      </c>
      <c r="BM34" s="180">
        <v>2150</v>
      </c>
      <c r="BN34" s="180">
        <v>2315</v>
      </c>
      <c r="BO34" s="191"/>
      <c r="BP34" s="180">
        <v>1</v>
      </c>
      <c r="BQ34" s="180">
        <v>1</v>
      </c>
      <c r="BR34" s="180">
        <v>0</v>
      </c>
      <c r="BS34" s="180">
        <v>1</v>
      </c>
      <c r="BT34" s="180">
        <v>1</v>
      </c>
      <c r="BU34" s="180">
        <v>50</v>
      </c>
      <c r="BV34" s="180">
        <v>50</v>
      </c>
      <c r="BW34" s="177">
        <f t="shared" si="92"/>
        <v>100</v>
      </c>
      <c r="BX34" s="180">
        <v>21</v>
      </c>
      <c r="BY34" s="180">
        <v>50</v>
      </c>
      <c r="BZ34" s="191"/>
      <c r="CA34" s="180">
        <v>1</v>
      </c>
      <c r="CB34" s="180">
        <v>20</v>
      </c>
      <c r="CC34" s="180">
        <v>2000</v>
      </c>
      <c r="CD34" s="182">
        <f t="shared" si="93"/>
        <v>4</v>
      </c>
      <c r="CE34" s="182">
        <f t="shared" si="94"/>
        <v>10</v>
      </c>
      <c r="CF34" s="182">
        <f t="shared" si="95"/>
        <v>50</v>
      </c>
      <c r="CG34" s="182">
        <f t="shared" si="96"/>
        <v>10</v>
      </c>
      <c r="CH34" s="182">
        <f t="shared" si="97"/>
        <v>5</v>
      </c>
      <c r="CI34" s="182">
        <f t="shared" si="98"/>
        <v>5</v>
      </c>
      <c r="CJ34" s="182">
        <f t="shared" si="99"/>
        <v>1</v>
      </c>
      <c r="CK34" s="182">
        <f t="shared" si="100"/>
        <v>50</v>
      </c>
      <c r="CL34" s="184">
        <f t="shared" ref="CL34:CR34" si="109">SUM(R34,AN34,AY34,BI34)</f>
        <v>49950</v>
      </c>
      <c r="CM34" s="184">
        <f t="shared" si="109"/>
        <v>51100</v>
      </c>
      <c r="CN34" s="184">
        <f t="shared" si="109"/>
        <v>56670</v>
      </c>
      <c r="CO34" s="184">
        <f t="shared" si="109"/>
        <v>52150</v>
      </c>
      <c r="CP34" s="184">
        <f t="shared" si="109"/>
        <v>52400</v>
      </c>
      <c r="CQ34" s="184">
        <f t="shared" si="109"/>
        <v>55565</v>
      </c>
      <c r="CR34" s="184">
        <f t="shared" si="109"/>
        <v>0</v>
      </c>
      <c r="CS34" s="184">
        <f t="shared" si="102"/>
        <v>317835</v>
      </c>
      <c r="CT34" s="185">
        <f t="shared" si="103"/>
        <v>143680</v>
      </c>
      <c r="CU34" s="186">
        <f t="shared" si="104"/>
        <v>25500</v>
      </c>
      <c r="CV34" s="186">
        <f t="shared" si="105"/>
        <v>135390</v>
      </c>
      <c r="CW34" s="186">
        <f t="shared" si="106"/>
        <v>13265</v>
      </c>
    </row>
    <row r="35" spans="1:101" ht="24" customHeight="1" x14ac:dyDescent="0.3">
      <c r="A35" s="16"/>
      <c r="B35" s="156"/>
      <c r="C35" s="187"/>
      <c r="D35" s="252"/>
      <c r="E35" s="235"/>
      <c r="F35" s="235"/>
      <c r="G35" s="236"/>
      <c r="H35" s="193">
        <f t="shared" ref="H35:BF35" si="110">SUM(H31:H34)</f>
        <v>620</v>
      </c>
      <c r="I35" s="193">
        <f t="shared" si="110"/>
        <v>1407</v>
      </c>
      <c r="J35" s="193">
        <f t="shared" si="110"/>
        <v>40</v>
      </c>
      <c r="K35" s="193">
        <f t="shared" si="110"/>
        <v>19</v>
      </c>
      <c r="L35" s="193">
        <f t="shared" si="110"/>
        <v>3</v>
      </c>
      <c r="M35" s="193">
        <f t="shared" si="110"/>
        <v>2</v>
      </c>
      <c r="N35" s="193">
        <f t="shared" si="110"/>
        <v>10</v>
      </c>
      <c r="O35" s="193">
        <f t="shared" si="110"/>
        <v>6</v>
      </c>
      <c r="P35" s="193">
        <f t="shared" si="110"/>
        <v>40</v>
      </c>
      <c r="Q35" s="193">
        <f t="shared" si="110"/>
        <v>200</v>
      </c>
      <c r="R35" s="193">
        <f t="shared" si="110"/>
        <v>71530</v>
      </c>
      <c r="S35" s="193">
        <f t="shared" si="110"/>
        <v>73200</v>
      </c>
      <c r="T35" s="193">
        <f t="shared" si="110"/>
        <v>74220</v>
      </c>
      <c r="U35" s="193">
        <f t="shared" si="110"/>
        <v>75900</v>
      </c>
      <c r="V35" s="193">
        <f t="shared" si="110"/>
        <v>80010</v>
      </c>
      <c r="W35" s="193">
        <f t="shared" si="110"/>
        <v>81675</v>
      </c>
      <c r="X35" s="193">
        <f t="shared" si="110"/>
        <v>0</v>
      </c>
      <c r="Y35" s="193">
        <f t="shared" si="110"/>
        <v>0</v>
      </c>
      <c r="Z35" s="193">
        <f t="shared" si="110"/>
        <v>4</v>
      </c>
      <c r="AA35" s="193">
        <f t="shared" si="110"/>
        <v>1</v>
      </c>
      <c r="AB35" s="193">
        <f t="shared" si="110"/>
        <v>1</v>
      </c>
      <c r="AC35" s="193">
        <f t="shared" si="110"/>
        <v>4</v>
      </c>
      <c r="AD35" s="193">
        <f t="shared" si="110"/>
        <v>0</v>
      </c>
      <c r="AE35" s="193">
        <f t="shared" si="110"/>
        <v>1</v>
      </c>
      <c r="AF35" s="193">
        <f t="shared" si="110"/>
        <v>4</v>
      </c>
      <c r="AG35" s="193">
        <f t="shared" si="110"/>
        <v>0</v>
      </c>
      <c r="AH35" s="193">
        <f t="shared" si="110"/>
        <v>4</v>
      </c>
      <c r="AI35" s="193">
        <f t="shared" si="110"/>
        <v>0</v>
      </c>
      <c r="AJ35" s="193">
        <f t="shared" si="110"/>
        <v>0</v>
      </c>
      <c r="AK35" s="193">
        <f t="shared" si="110"/>
        <v>31</v>
      </c>
      <c r="AL35" s="193">
        <f t="shared" si="110"/>
        <v>1</v>
      </c>
      <c r="AM35" s="193">
        <f t="shared" si="110"/>
        <v>2</v>
      </c>
      <c r="AN35" s="193">
        <f t="shared" si="110"/>
        <v>8500</v>
      </c>
      <c r="AO35" s="193">
        <f t="shared" si="110"/>
        <v>10000</v>
      </c>
      <c r="AP35" s="193">
        <f t="shared" si="110"/>
        <v>10300</v>
      </c>
      <c r="AQ35" s="193">
        <f t="shared" si="110"/>
        <v>9100</v>
      </c>
      <c r="AR35" s="193">
        <f t="shared" si="110"/>
        <v>9000</v>
      </c>
      <c r="AS35" s="193">
        <f t="shared" si="110"/>
        <v>10000</v>
      </c>
      <c r="AT35" s="193">
        <f t="shared" si="110"/>
        <v>0</v>
      </c>
      <c r="AU35" s="193">
        <f t="shared" si="110"/>
        <v>13</v>
      </c>
      <c r="AV35" s="193">
        <f t="shared" si="110"/>
        <v>10</v>
      </c>
      <c r="AW35" s="193">
        <f t="shared" si="110"/>
        <v>10</v>
      </c>
      <c r="AX35" s="193">
        <f t="shared" si="110"/>
        <v>0</v>
      </c>
      <c r="AY35" s="193">
        <f t="shared" si="110"/>
        <v>106500</v>
      </c>
      <c r="AZ35" s="193">
        <f t="shared" si="110"/>
        <v>108950</v>
      </c>
      <c r="BA35" s="193">
        <f t="shared" si="110"/>
        <v>113800</v>
      </c>
      <c r="BB35" s="193">
        <f t="shared" si="110"/>
        <v>111650</v>
      </c>
      <c r="BC35" s="193">
        <f t="shared" si="110"/>
        <v>110040</v>
      </c>
      <c r="BD35" s="193">
        <f t="shared" si="110"/>
        <v>112150</v>
      </c>
      <c r="BE35" s="193">
        <f t="shared" si="110"/>
        <v>0</v>
      </c>
      <c r="BF35" s="193">
        <f t="shared" si="110"/>
        <v>4</v>
      </c>
      <c r="BG35" s="195" t="str">
        <f>"1."&amp;BG31&amp;" 2."&amp;BG32&amp;" 3."&amp;BG33&amp;" 4."&amp;BG34</f>
        <v>1.- เชื่อมโยงแหล่งท่องเที่ยว/ท่องเที่ยวเชิงเกษตรและสุขภาพ 2.- เชื่อมโยงแหล่งท่องเที่ยว/ท่องเที่ยวเชิงเกษตรและสุขภาพ 3.- เชื่อมโยงแหล่งท่องเที่ยว/ท่องเที่ยวเชิงเกษตรและสุขภาพ 4.- เชื่อมโยงแหล่งท่องเที่ยว/ท่องเที่ยวเชิงเกษตรและสุขภาพ</v>
      </c>
      <c r="BH35" s="193">
        <f t="shared" ref="BH35:BW35" si="111">SUM(BH31:BH34)</f>
        <v>220</v>
      </c>
      <c r="BI35" s="193">
        <f t="shared" si="111"/>
        <v>8050</v>
      </c>
      <c r="BJ35" s="193">
        <f t="shared" si="111"/>
        <v>9150</v>
      </c>
      <c r="BK35" s="193">
        <f t="shared" si="111"/>
        <v>8700</v>
      </c>
      <c r="BL35" s="193">
        <f t="shared" si="111"/>
        <v>7995</v>
      </c>
      <c r="BM35" s="193">
        <f t="shared" si="111"/>
        <v>8450</v>
      </c>
      <c r="BN35" s="193">
        <f t="shared" si="111"/>
        <v>8815</v>
      </c>
      <c r="BO35" s="193">
        <f t="shared" si="111"/>
        <v>0</v>
      </c>
      <c r="BP35" s="193">
        <f t="shared" si="111"/>
        <v>4</v>
      </c>
      <c r="BQ35" s="193">
        <f t="shared" si="111"/>
        <v>4</v>
      </c>
      <c r="BR35" s="193">
        <f t="shared" si="111"/>
        <v>1</v>
      </c>
      <c r="BS35" s="193">
        <f t="shared" si="111"/>
        <v>3</v>
      </c>
      <c r="BT35" s="193">
        <f t="shared" si="111"/>
        <v>5</v>
      </c>
      <c r="BU35" s="193">
        <f t="shared" si="111"/>
        <v>180</v>
      </c>
      <c r="BV35" s="193">
        <f t="shared" si="111"/>
        <v>270</v>
      </c>
      <c r="BW35" s="193">
        <f t="shared" si="111"/>
        <v>450</v>
      </c>
      <c r="BX35" s="193">
        <f>COUNTIF(BX31:BX34,23)</f>
        <v>0</v>
      </c>
      <c r="BY35" s="193">
        <f t="shared" ref="BY35:CW35" si="112">SUM(BY31:BY34)</f>
        <v>200</v>
      </c>
      <c r="BZ35" s="193">
        <f t="shared" si="112"/>
        <v>0</v>
      </c>
      <c r="CA35" s="193">
        <f t="shared" si="112"/>
        <v>4</v>
      </c>
      <c r="CB35" s="193">
        <f t="shared" si="112"/>
        <v>80</v>
      </c>
      <c r="CC35" s="193">
        <f t="shared" si="112"/>
        <v>8000</v>
      </c>
      <c r="CD35" s="193">
        <f t="shared" si="112"/>
        <v>19</v>
      </c>
      <c r="CE35" s="193">
        <f t="shared" si="112"/>
        <v>40</v>
      </c>
      <c r="CF35" s="193">
        <f t="shared" si="112"/>
        <v>200</v>
      </c>
      <c r="CG35" s="193">
        <f t="shared" si="112"/>
        <v>40</v>
      </c>
      <c r="CH35" s="193">
        <f t="shared" si="112"/>
        <v>34</v>
      </c>
      <c r="CI35" s="193">
        <f t="shared" si="112"/>
        <v>33</v>
      </c>
      <c r="CJ35" s="193">
        <f t="shared" si="112"/>
        <v>4</v>
      </c>
      <c r="CK35" s="193">
        <f t="shared" si="112"/>
        <v>220</v>
      </c>
      <c r="CL35" s="193">
        <f t="shared" si="112"/>
        <v>194580</v>
      </c>
      <c r="CM35" s="193">
        <f t="shared" si="112"/>
        <v>201300</v>
      </c>
      <c r="CN35" s="193">
        <f t="shared" si="112"/>
        <v>207020</v>
      </c>
      <c r="CO35" s="193">
        <f t="shared" si="112"/>
        <v>204645</v>
      </c>
      <c r="CP35" s="193">
        <f t="shared" si="112"/>
        <v>207500</v>
      </c>
      <c r="CQ35" s="193">
        <f t="shared" si="112"/>
        <v>212640</v>
      </c>
      <c r="CR35" s="193">
        <f t="shared" si="112"/>
        <v>0</v>
      </c>
      <c r="CS35" s="193">
        <f t="shared" si="112"/>
        <v>1227685</v>
      </c>
      <c r="CT35" s="193">
        <f t="shared" si="112"/>
        <v>456535</v>
      </c>
      <c r="CU35" s="193">
        <f t="shared" si="112"/>
        <v>56900</v>
      </c>
      <c r="CV35" s="193">
        <f t="shared" si="112"/>
        <v>663090</v>
      </c>
      <c r="CW35" s="193">
        <f t="shared" si="112"/>
        <v>51160</v>
      </c>
    </row>
    <row r="36" spans="1:101" ht="22.5" customHeight="1" x14ac:dyDescent="0.3">
      <c r="A36" s="16"/>
      <c r="B36" s="156"/>
      <c r="C36" s="196" t="s">
        <v>235</v>
      </c>
      <c r="D36" s="172" t="s">
        <v>236</v>
      </c>
      <c r="E36" s="173" t="s">
        <v>237</v>
      </c>
      <c r="F36" s="173">
        <v>2</v>
      </c>
      <c r="G36" s="173" t="s">
        <v>238</v>
      </c>
      <c r="H36" s="174">
        <v>179</v>
      </c>
      <c r="I36" s="175">
        <v>376</v>
      </c>
      <c r="J36" s="175">
        <v>2</v>
      </c>
      <c r="K36" s="175">
        <v>3</v>
      </c>
      <c r="L36" s="176"/>
      <c r="M36" s="175">
        <v>3</v>
      </c>
      <c r="N36" s="175">
        <v>4</v>
      </c>
      <c r="O36" s="176"/>
      <c r="P36" s="177">
        <f>SUM(K36:O36)</f>
        <v>10</v>
      </c>
      <c r="Q36" s="175">
        <v>50</v>
      </c>
      <c r="R36" s="175">
        <v>25550</v>
      </c>
      <c r="S36" s="175">
        <v>25820</v>
      </c>
      <c r="T36" s="175">
        <v>30000</v>
      </c>
      <c r="U36" s="175">
        <v>21000</v>
      </c>
      <c r="V36" s="175">
        <v>25000</v>
      </c>
      <c r="W36" s="175">
        <v>19500</v>
      </c>
      <c r="X36" s="176"/>
      <c r="Y36" s="175">
        <v>4</v>
      </c>
      <c r="Z36" s="199">
        <v>1</v>
      </c>
      <c r="AA36" s="197"/>
      <c r="AB36" s="197"/>
      <c r="AC36" s="199">
        <v>1</v>
      </c>
      <c r="AD36" s="197"/>
      <c r="AE36" s="197"/>
      <c r="AF36" s="197"/>
      <c r="AG36" s="199"/>
      <c r="AH36" s="199">
        <v>1</v>
      </c>
      <c r="AI36" s="197"/>
      <c r="AJ36" s="176"/>
      <c r="AK36" s="175">
        <v>15</v>
      </c>
      <c r="AL36" s="176"/>
      <c r="AM36" s="176"/>
      <c r="AN36" s="175">
        <v>0</v>
      </c>
      <c r="AO36" s="175">
        <v>12000</v>
      </c>
      <c r="AP36" s="175">
        <v>5000</v>
      </c>
      <c r="AQ36" s="175">
        <v>0</v>
      </c>
      <c r="AR36" s="175">
        <v>0</v>
      </c>
      <c r="AS36" s="175">
        <v>0</v>
      </c>
      <c r="AT36" s="176"/>
      <c r="AU36" s="175">
        <v>0</v>
      </c>
      <c r="AV36" s="176"/>
      <c r="AW36" s="175">
        <v>1</v>
      </c>
      <c r="AX36" s="176"/>
      <c r="AY36" s="175">
        <v>0</v>
      </c>
      <c r="AZ36" s="175">
        <v>5000</v>
      </c>
      <c r="BA36" s="175">
        <v>3000</v>
      </c>
      <c r="BB36" s="175">
        <v>5000</v>
      </c>
      <c r="BC36" s="175">
        <v>4200</v>
      </c>
      <c r="BD36" s="175">
        <v>3500</v>
      </c>
      <c r="BE36" s="176"/>
      <c r="BF36" s="175">
        <v>2</v>
      </c>
      <c r="BG36" s="178" t="s">
        <v>168</v>
      </c>
      <c r="BH36" s="175">
        <v>70</v>
      </c>
      <c r="BI36" s="175">
        <v>0</v>
      </c>
      <c r="BJ36" s="175">
        <v>5000</v>
      </c>
      <c r="BK36" s="175">
        <v>2500</v>
      </c>
      <c r="BL36" s="175">
        <v>0</v>
      </c>
      <c r="BM36" s="175">
        <v>0</v>
      </c>
      <c r="BN36" s="175">
        <v>3000</v>
      </c>
      <c r="BO36" s="176"/>
      <c r="BP36" s="175">
        <v>1</v>
      </c>
      <c r="BQ36" s="175">
        <v>1</v>
      </c>
      <c r="BR36" s="175">
        <v>1</v>
      </c>
      <c r="BS36" s="175">
        <v>1</v>
      </c>
      <c r="BT36" s="175">
        <v>2</v>
      </c>
      <c r="BU36" s="175">
        <v>0</v>
      </c>
      <c r="BV36" s="175">
        <v>50</v>
      </c>
      <c r="BW36" s="177">
        <f>SUM(BU36:BV36)</f>
        <v>50</v>
      </c>
      <c r="BX36" s="180">
        <v>22</v>
      </c>
      <c r="BY36" s="175">
        <v>179</v>
      </c>
      <c r="BZ36" s="175">
        <v>0</v>
      </c>
      <c r="CA36" s="175">
        <v>1</v>
      </c>
      <c r="CB36" s="175">
        <v>48</v>
      </c>
      <c r="CC36" s="175">
        <v>0</v>
      </c>
      <c r="CD36" s="182">
        <f>SUM(Z36:AI36)</f>
        <v>3</v>
      </c>
      <c r="CE36" s="182">
        <f>J36</f>
        <v>2</v>
      </c>
      <c r="CF36" s="182">
        <f>Q36</f>
        <v>50</v>
      </c>
      <c r="CG36" s="182">
        <f>P36</f>
        <v>10</v>
      </c>
      <c r="CH36" s="182">
        <f>SUM(AJ36:AM36)</f>
        <v>15</v>
      </c>
      <c r="CI36" s="182">
        <f>SUM(AU36:AX36)</f>
        <v>1</v>
      </c>
      <c r="CJ36" s="182">
        <f>BF36</f>
        <v>2</v>
      </c>
      <c r="CK36" s="182">
        <f>BH36</f>
        <v>70</v>
      </c>
      <c r="CL36" s="184">
        <f t="shared" ref="CL36:CR36" si="113">SUM(R36,AN36,AY36,BI36)</f>
        <v>25550</v>
      </c>
      <c r="CM36" s="184">
        <f t="shared" si="113"/>
        <v>47820</v>
      </c>
      <c r="CN36" s="184">
        <f t="shared" si="113"/>
        <v>40500</v>
      </c>
      <c r="CO36" s="184">
        <f t="shared" si="113"/>
        <v>26000</v>
      </c>
      <c r="CP36" s="184">
        <f t="shared" si="113"/>
        <v>29200</v>
      </c>
      <c r="CQ36" s="184">
        <f t="shared" si="113"/>
        <v>26000</v>
      </c>
      <c r="CR36" s="184">
        <f t="shared" si="113"/>
        <v>0</v>
      </c>
      <c r="CS36" s="184">
        <f>SUM(CL36:CR36)</f>
        <v>195070</v>
      </c>
      <c r="CT36" s="185">
        <f>SUM(R36:X36)</f>
        <v>146870</v>
      </c>
      <c r="CU36" s="186">
        <f>SUM(AN36:AT36)</f>
        <v>17000</v>
      </c>
      <c r="CV36" s="186">
        <f>SUM(AY36:BE36)</f>
        <v>20700</v>
      </c>
      <c r="CW36" s="186">
        <f>SUM(BI36:BO36)</f>
        <v>10500</v>
      </c>
    </row>
    <row r="37" spans="1:101" ht="24" customHeight="1" x14ac:dyDescent="0.3">
      <c r="A37" s="16"/>
      <c r="B37" s="156"/>
      <c r="C37" s="187"/>
      <c r="D37" s="252"/>
      <c r="E37" s="235"/>
      <c r="F37" s="235"/>
      <c r="G37" s="236"/>
      <c r="H37" s="193">
        <f t="shared" ref="H37:BF37" si="114">SUM(H36)</f>
        <v>179</v>
      </c>
      <c r="I37" s="193">
        <f t="shared" si="114"/>
        <v>376</v>
      </c>
      <c r="J37" s="193">
        <f t="shared" si="114"/>
        <v>2</v>
      </c>
      <c r="K37" s="193">
        <f t="shared" si="114"/>
        <v>3</v>
      </c>
      <c r="L37" s="193">
        <f t="shared" si="114"/>
        <v>0</v>
      </c>
      <c r="M37" s="193">
        <f t="shared" si="114"/>
        <v>3</v>
      </c>
      <c r="N37" s="193">
        <f t="shared" si="114"/>
        <v>4</v>
      </c>
      <c r="O37" s="193">
        <f t="shared" si="114"/>
        <v>0</v>
      </c>
      <c r="P37" s="193">
        <f t="shared" si="114"/>
        <v>10</v>
      </c>
      <c r="Q37" s="193">
        <f t="shared" si="114"/>
        <v>50</v>
      </c>
      <c r="R37" s="193">
        <f t="shared" si="114"/>
        <v>25550</v>
      </c>
      <c r="S37" s="193">
        <f t="shared" si="114"/>
        <v>25820</v>
      </c>
      <c r="T37" s="193">
        <f t="shared" si="114"/>
        <v>30000</v>
      </c>
      <c r="U37" s="193">
        <f t="shared" si="114"/>
        <v>21000</v>
      </c>
      <c r="V37" s="193">
        <f t="shared" si="114"/>
        <v>25000</v>
      </c>
      <c r="W37" s="193">
        <f t="shared" si="114"/>
        <v>19500</v>
      </c>
      <c r="X37" s="193">
        <f t="shared" si="114"/>
        <v>0</v>
      </c>
      <c r="Y37" s="193">
        <f t="shared" si="114"/>
        <v>4</v>
      </c>
      <c r="Z37" s="193">
        <f t="shared" si="114"/>
        <v>1</v>
      </c>
      <c r="AA37" s="193">
        <f t="shared" si="114"/>
        <v>0</v>
      </c>
      <c r="AB37" s="193">
        <f t="shared" si="114"/>
        <v>0</v>
      </c>
      <c r="AC37" s="193">
        <f t="shared" si="114"/>
        <v>1</v>
      </c>
      <c r="AD37" s="193">
        <f t="shared" si="114"/>
        <v>0</v>
      </c>
      <c r="AE37" s="193">
        <f t="shared" si="114"/>
        <v>0</v>
      </c>
      <c r="AF37" s="193">
        <f t="shared" si="114"/>
        <v>0</v>
      </c>
      <c r="AG37" s="193">
        <f t="shared" si="114"/>
        <v>0</v>
      </c>
      <c r="AH37" s="193">
        <f t="shared" si="114"/>
        <v>1</v>
      </c>
      <c r="AI37" s="193">
        <f t="shared" si="114"/>
        <v>0</v>
      </c>
      <c r="AJ37" s="193">
        <f t="shared" si="114"/>
        <v>0</v>
      </c>
      <c r="AK37" s="193">
        <f t="shared" si="114"/>
        <v>15</v>
      </c>
      <c r="AL37" s="193">
        <f t="shared" si="114"/>
        <v>0</v>
      </c>
      <c r="AM37" s="193">
        <f t="shared" si="114"/>
        <v>0</v>
      </c>
      <c r="AN37" s="193">
        <f t="shared" si="114"/>
        <v>0</v>
      </c>
      <c r="AO37" s="193">
        <f t="shared" si="114"/>
        <v>12000</v>
      </c>
      <c r="AP37" s="193">
        <f t="shared" si="114"/>
        <v>5000</v>
      </c>
      <c r="AQ37" s="193">
        <f t="shared" si="114"/>
        <v>0</v>
      </c>
      <c r="AR37" s="193">
        <f t="shared" si="114"/>
        <v>0</v>
      </c>
      <c r="AS37" s="193">
        <f t="shared" si="114"/>
        <v>0</v>
      </c>
      <c r="AT37" s="193">
        <f t="shared" si="114"/>
        <v>0</v>
      </c>
      <c r="AU37" s="193">
        <f t="shared" si="114"/>
        <v>0</v>
      </c>
      <c r="AV37" s="193">
        <f t="shared" si="114"/>
        <v>0</v>
      </c>
      <c r="AW37" s="193">
        <f t="shared" si="114"/>
        <v>1</v>
      </c>
      <c r="AX37" s="193">
        <f t="shared" si="114"/>
        <v>0</v>
      </c>
      <c r="AY37" s="193">
        <f t="shared" si="114"/>
        <v>0</v>
      </c>
      <c r="AZ37" s="193">
        <f t="shared" si="114"/>
        <v>5000</v>
      </c>
      <c r="BA37" s="193">
        <f t="shared" si="114"/>
        <v>3000</v>
      </c>
      <c r="BB37" s="193">
        <f t="shared" si="114"/>
        <v>5000</v>
      </c>
      <c r="BC37" s="193">
        <f t="shared" si="114"/>
        <v>4200</v>
      </c>
      <c r="BD37" s="193">
        <f t="shared" si="114"/>
        <v>3500</v>
      </c>
      <c r="BE37" s="193">
        <f t="shared" si="114"/>
        <v>0</v>
      </c>
      <c r="BF37" s="193">
        <f t="shared" si="114"/>
        <v>2</v>
      </c>
      <c r="BG37" s="195" t="str">
        <f>"1."&amp;BG36</f>
        <v>1.1</v>
      </c>
      <c r="BH37" s="193">
        <f t="shared" ref="BH37:BW37" si="115">SUM(BH36)</f>
        <v>70</v>
      </c>
      <c r="BI37" s="193">
        <f t="shared" si="115"/>
        <v>0</v>
      </c>
      <c r="BJ37" s="193">
        <f t="shared" si="115"/>
        <v>5000</v>
      </c>
      <c r="BK37" s="193">
        <f t="shared" si="115"/>
        <v>2500</v>
      </c>
      <c r="BL37" s="193">
        <f t="shared" si="115"/>
        <v>0</v>
      </c>
      <c r="BM37" s="193">
        <f t="shared" si="115"/>
        <v>0</v>
      </c>
      <c r="BN37" s="193">
        <f t="shared" si="115"/>
        <v>3000</v>
      </c>
      <c r="BO37" s="193">
        <f t="shared" si="115"/>
        <v>0</v>
      </c>
      <c r="BP37" s="193">
        <f t="shared" si="115"/>
        <v>1</v>
      </c>
      <c r="BQ37" s="193">
        <f t="shared" si="115"/>
        <v>1</v>
      </c>
      <c r="BR37" s="193">
        <f t="shared" si="115"/>
        <v>1</v>
      </c>
      <c r="BS37" s="193">
        <f t="shared" si="115"/>
        <v>1</v>
      </c>
      <c r="BT37" s="193">
        <f t="shared" si="115"/>
        <v>2</v>
      </c>
      <c r="BU37" s="193">
        <f t="shared" si="115"/>
        <v>0</v>
      </c>
      <c r="BV37" s="193">
        <f t="shared" si="115"/>
        <v>50</v>
      </c>
      <c r="BW37" s="193">
        <f t="shared" si="115"/>
        <v>50</v>
      </c>
      <c r="BX37" s="193">
        <f>COUNTIF(BX36,23)</f>
        <v>0</v>
      </c>
      <c r="BY37" s="193">
        <f t="shared" ref="BY37:CW37" si="116">SUM(BY36)</f>
        <v>179</v>
      </c>
      <c r="BZ37" s="193">
        <f t="shared" si="116"/>
        <v>0</v>
      </c>
      <c r="CA37" s="193">
        <f t="shared" si="116"/>
        <v>1</v>
      </c>
      <c r="CB37" s="193">
        <f t="shared" si="116"/>
        <v>48</v>
      </c>
      <c r="CC37" s="193">
        <f t="shared" si="116"/>
        <v>0</v>
      </c>
      <c r="CD37" s="193">
        <f t="shared" si="116"/>
        <v>3</v>
      </c>
      <c r="CE37" s="193">
        <f t="shared" si="116"/>
        <v>2</v>
      </c>
      <c r="CF37" s="193">
        <f t="shared" si="116"/>
        <v>50</v>
      </c>
      <c r="CG37" s="193">
        <f t="shared" si="116"/>
        <v>10</v>
      </c>
      <c r="CH37" s="193">
        <f t="shared" si="116"/>
        <v>15</v>
      </c>
      <c r="CI37" s="193">
        <f t="shared" si="116"/>
        <v>1</v>
      </c>
      <c r="CJ37" s="193">
        <f t="shared" si="116"/>
        <v>2</v>
      </c>
      <c r="CK37" s="193">
        <f t="shared" si="116"/>
        <v>70</v>
      </c>
      <c r="CL37" s="193">
        <f t="shared" si="116"/>
        <v>25550</v>
      </c>
      <c r="CM37" s="193">
        <f t="shared" si="116"/>
        <v>47820</v>
      </c>
      <c r="CN37" s="193">
        <f t="shared" si="116"/>
        <v>40500</v>
      </c>
      <c r="CO37" s="193">
        <f t="shared" si="116"/>
        <v>26000</v>
      </c>
      <c r="CP37" s="193">
        <f t="shared" si="116"/>
        <v>29200</v>
      </c>
      <c r="CQ37" s="193">
        <f t="shared" si="116"/>
        <v>26000</v>
      </c>
      <c r="CR37" s="193">
        <f t="shared" si="116"/>
        <v>0</v>
      </c>
      <c r="CS37" s="193">
        <f t="shared" si="116"/>
        <v>195070</v>
      </c>
      <c r="CT37" s="193">
        <f t="shared" si="116"/>
        <v>146870</v>
      </c>
      <c r="CU37" s="193">
        <f t="shared" si="116"/>
        <v>17000</v>
      </c>
      <c r="CV37" s="193">
        <f t="shared" si="116"/>
        <v>20700</v>
      </c>
      <c r="CW37" s="193">
        <f t="shared" si="116"/>
        <v>10500</v>
      </c>
    </row>
    <row r="38" spans="1:101" ht="22.5" customHeight="1" x14ac:dyDescent="0.3">
      <c r="A38" s="16"/>
      <c r="B38" s="156"/>
      <c r="C38" s="196" t="s">
        <v>239</v>
      </c>
      <c r="D38" s="172" t="s">
        <v>240</v>
      </c>
      <c r="E38" s="173" t="s">
        <v>241</v>
      </c>
      <c r="F38" s="173">
        <v>7</v>
      </c>
      <c r="G38" s="173" t="s">
        <v>242</v>
      </c>
      <c r="H38" s="174">
        <v>169</v>
      </c>
      <c r="I38" s="175">
        <v>347</v>
      </c>
      <c r="J38" s="175">
        <v>10</v>
      </c>
      <c r="K38" s="175">
        <v>5</v>
      </c>
      <c r="L38" s="175">
        <v>0</v>
      </c>
      <c r="M38" s="175">
        <v>0</v>
      </c>
      <c r="N38" s="175">
        <v>5</v>
      </c>
      <c r="O38" s="175">
        <v>0</v>
      </c>
      <c r="P38" s="177">
        <f t="shared" ref="P38:P39" si="117">SUM(K38:O38)</f>
        <v>10</v>
      </c>
      <c r="Q38" s="175">
        <v>30</v>
      </c>
      <c r="R38" s="175">
        <v>5000</v>
      </c>
      <c r="S38" s="175">
        <v>4850</v>
      </c>
      <c r="T38" s="175">
        <v>5050</v>
      </c>
      <c r="U38" s="175">
        <v>5000</v>
      </c>
      <c r="V38" s="175">
        <v>5200</v>
      </c>
      <c r="W38" s="175">
        <v>5500</v>
      </c>
      <c r="X38" s="176"/>
      <c r="Y38" s="175">
        <v>2</v>
      </c>
      <c r="Z38" s="199">
        <v>1</v>
      </c>
      <c r="AA38" s="199">
        <v>0</v>
      </c>
      <c r="AB38" s="199">
        <v>0</v>
      </c>
      <c r="AC38" s="199">
        <v>1</v>
      </c>
      <c r="AD38" s="199">
        <v>0</v>
      </c>
      <c r="AE38" s="199">
        <v>1</v>
      </c>
      <c r="AF38" s="199">
        <v>0</v>
      </c>
      <c r="AG38" s="199">
        <v>1</v>
      </c>
      <c r="AH38" s="199">
        <v>1</v>
      </c>
      <c r="AI38" s="199">
        <v>0</v>
      </c>
      <c r="AJ38" s="175">
        <v>0</v>
      </c>
      <c r="AK38" s="175">
        <v>0</v>
      </c>
      <c r="AL38" s="175">
        <v>20</v>
      </c>
      <c r="AM38" s="175">
        <v>0</v>
      </c>
      <c r="AN38" s="175">
        <v>0</v>
      </c>
      <c r="AO38" s="175">
        <v>0</v>
      </c>
      <c r="AP38" s="175">
        <v>0</v>
      </c>
      <c r="AQ38" s="175">
        <v>0</v>
      </c>
      <c r="AR38" s="175">
        <v>0</v>
      </c>
      <c r="AS38" s="175">
        <v>0</v>
      </c>
      <c r="AT38" s="176"/>
      <c r="AU38" s="175">
        <v>1</v>
      </c>
      <c r="AV38" s="175">
        <v>0</v>
      </c>
      <c r="AW38" s="175">
        <v>2</v>
      </c>
      <c r="AX38" s="175">
        <v>0</v>
      </c>
      <c r="AY38" s="175">
        <v>0</v>
      </c>
      <c r="AZ38" s="175">
        <v>0</v>
      </c>
      <c r="BA38" s="175">
        <v>0</v>
      </c>
      <c r="BB38" s="175">
        <v>3500</v>
      </c>
      <c r="BC38" s="175">
        <v>3600</v>
      </c>
      <c r="BD38" s="175">
        <v>4100</v>
      </c>
      <c r="BE38" s="176"/>
      <c r="BF38" s="175">
        <v>4</v>
      </c>
      <c r="BG38" s="178" t="s">
        <v>226</v>
      </c>
      <c r="BH38" s="176"/>
      <c r="BI38" s="175">
        <v>0</v>
      </c>
      <c r="BJ38" s="175">
        <v>0</v>
      </c>
      <c r="BK38" s="175">
        <v>0</v>
      </c>
      <c r="BL38" s="175">
        <v>0</v>
      </c>
      <c r="BM38" s="175">
        <v>0</v>
      </c>
      <c r="BN38" s="175">
        <v>3000</v>
      </c>
      <c r="BO38" s="176"/>
      <c r="BP38" s="175">
        <v>1</v>
      </c>
      <c r="BQ38" s="175">
        <v>1</v>
      </c>
      <c r="BR38" s="175">
        <v>1</v>
      </c>
      <c r="BS38" s="175">
        <v>1</v>
      </c>
      <c r="BT38" s="175">
        <v>2</v>
      </c>
      <c r="BU38" s="175">
        <v>0</v>
      </c>
      <c r="BV38" s="175">
        <v>20</v>
      </c>
      <c r="BW38" s="177">
        <f t="shared" ref="BW38:BW39" si="118">SUM(BU38:BV38)</f>
        <v>20</v>
      </c>
      <c r="BX38" s="180">
        <v>21</v>
      </c>
      <c r="BY38" s="175">
        <v>30</v>
      </c>
      <c r="BZ38" s="175">
        <v>0</v>
      </c>
      <c r="CA38" s="175">
        <v>1</v>
      </c>
      <c r="CB38" s="175">
        <v>20</v>
      </c>
      <c r="CC38" s="175">
        <v>3000</v>
      </c>
      <c r="CD38" s="182">
        <f t="shared" ref="CD38:CD39" si="119">SUM(Z38:AI38)</f>
        <v>5</v>
      </c>
      <c r="CE38" s="182">
        <f t="shared" ref="CE38:CE39" si="120">J38</f>
        <v>10</v>
      </c>
      <c r="CF38" s="182">
        <f t="shared" ref="CF38:CF39" si="121">Q38</f>
        <v>30</v>
      </c>
      <c r="CG38" s="182">
        <f t="shared" ref="CG38:CG39" si="122">P38</f>
        <v>10</v>
      </c>
      <c r="CH38" s="182">
        <f t="shared" ref="CH38:CH39" si="123">SUM(AJ38:AM38)</f>
        <v>20</v>
      </c>
      <c r="CI38" s="182">
        <f t="shared" ref="CI38:CI39" si="124">SUM(AU38:AX38)</f>
        <v>3</v>
      </c>
      <c r="CJ38" s="182">
        <f t="shared" ref="CJ38:CJ39" si="125">BF38</f>
        <v>4</v>
      </c>
      <c r="CK38" s="182">
        <f t="shared" ref="CK38:CK39" si="126">BH38</f>
        <v>0</v>
      </c>
      <c r="CL38" s="184">
        <f t="shared" ref="CL38:CR38" si="127">SUM(R38,AN38,AY38,BI38)</f>
        <v>5000</v>
      </c>
      <c r="CM38" s="184">
        <f t="shared" si="127"/>
        <v>4850</v>
      </c>
      <c r="CN38" s="184">
        <f t="shared" si="127"/>
        <v>5050</v>
      </c>
      <c r="CO38" s="184">
        <f t="shared" si="127"/>
        <v>8500</v>
      </c>
      <c r="CP38" s="184">
        <f t="shared" si="127"/>
        <v>8800</v>
      </c>
      <c r="CQ38" s="184">
        <f t="shared" si="127"/>
        <v>12600</v>
      </c>
      <c r="CR38" s="184">
        <f t="shared" si="127"/>
        <v>0</v>
      </c>
      <c r="CS38" s="184">
        <f t="shared" ref="CS38:CS39" si="128">SUM(CL38:CR38)</f>
        <v>44800</v>
      </c>
      <c r="CT38" s="185">
        <f t="shared" ref="CT38:CT39" si="129">SUM(R38:X38)</f>
        <v>30600</v>
      </c>
      <c r="CU38" s="186">
        <f t="shared" ref="CU38:CU39" si="130">SUM(AN38:AT38)</f>
        <v>0</v>
      </c>
      <c r="CV38" s="186">
        <f t="shared" ref="CV38:CV39" si="131">SUM(AY38:BE38)</f>
        <v>11200</v>
      </c>
      <c r="CW38" s="186">
        <f t="shared" ref="CW38:CW39" si="132">SUM(BI38:BO38)</f>
        <v>3000</v>
      </c>
    </row>
    <row r="39" spans="1:101" ht="23.25" customHeight="1" x14ac:dyDescent="0.3">
      <c r="A39" s="16"/>
      <c r="B39" s="156"/>
      <c r="C39" s="202" t="s">
        <v>243</v>
      </c>
      <c r="D39" s="188" t="s">
        <v>240</v>
      </c>
      <c r="E39" s="189" t="s">
        <v>240</v>
      </c>
      <c r="F39" s="189">
        <v>9</v>
      </c>
      <c r="G39" s="189" t="s">
        <v>244</v>
      </c>
      <c r="H39" s="190">
        <v>106</v>
      </c>
      <c r="I39" s="180">
        <v>275</v>
      </c>
      <c r="J39" s="180">
        <v>10</v>
      </c>
      <c r="K39" s="180">
        <v>4</v>
      </c>
      <c r="L39" s="180">
        <v>0</v>
      </c>
      <c r="M39" s="180">
        <v>0</v>
      </c>
      <c r="N39" s="180">
        <v>5</v>
      </c>
      <c r="O39" s="180">
        <v>1</v>
      </c>
      <c r="P39" s="177">
        <f t="shared" si="117"/>
        <v>10</v>
      </c>
      <c r="Q39" s="180">
        <v>30</v>
      </c>
      <c r="R39" s="180">
        <v>4500</v>
      </c>
      <c r="S39" s="180">
        <v>4800</v>
      </c>
      <c r="T39" s="180">
        <v>5000</v>
      </c>
      <c r="U39" s="180">
        <v>5200</v>
      </c>
      <c r="V39" s="180">
        <v>6000</v>
      </c>
      <c r="W39" s="180">
        <v>6300</v>
      </c>
      <c r="X39" s="191"/>
      <c r="Y39" s="180">
        <v>1</v>
      </c>
      <c r="Z39" s="203">
        <v>1</v>
      </c>
      <c r="AA39" s="203">
        <v>0</v>
      </c>
      <c r="AB39" s="203">
        <v>0</v>
      </c>
      <c r="AC39" s="203">
        <v>1</v>
      </c>
      <c r="AD39" s="203">
        <v>0</v>
      </c>
      <c r="AE39" s="203">
        <v>0</v>
      </c>
      <c r="AF39" s="203">
        <v>0</v>
      </c>
      <c r="AG39" s="203">
        <v>1</v>
      </c>
      <c r="AH39" s="203">
        <v>1</v>
      </c>
      <c r="AI39" s="203">
        <v>0</v>
      </c>
      <c r="AJ39" s="180">
        <v>0</v>
      </c>
      <c r="AK39" s="180">
        <v>0</v>
      </c>
      <c r="AL39" s="180">
        <v>20</v>
      </c>
      <c r="AM39" s="180">
        <v>0</v>
      </c>
      <c r="AN39" s="180">
        <v>0</v>
      </c>
      <c r="AO39" s="180">
        <v>0</v>
      </c>
      <c r="AP39" s="180">
        <v>0</v>
      </c>
      <c r="AQ39" s="180">
        <v>0</v>
      </c>
      <c r="AR39" s="180">
        <v>0</v>
      </c>
      <c r="AS39" s="180">
        <v>0</v>
      </c>
      <c r="AT39" s="191"/>
      <c r="AU39" s="180">
        <v>1</v>
      </c>
      <c r="AV39" s="180">
        <v>0</v>
      </c>
      <c r="AW39" s="180">
        <v>2</v>
      </c>
      <c r="AX39" s="180">
        <v>0</v>
      </c>
      <c r="AY39" s="180">
        <v>0</v>
      </c>
      <c r="AZ39" s="180">
        <v>0</v>
      </c>
      <c r="BA39" s="180">
        <v>0</v>
      </c>
      <c r="BB39" s="180">
        <v>3800</v>
      </c>
      <c r="BC39" s="180">
        <v>4000</v>
      </c>
      <c r="BD39" s="180">
        <v>4300</v>
      </c>
      <c r="BE39" s="191"/>
      <c r="BF39" s="180">
        <v>3</v>
      </c>
      <c r="BG39" s="192" t="s">
        <v>226</v>
      </c>
      <c r="BH39" s="191"/>
      <c r="BI39" s="180">
        <v>0</v>
      </c>
      <c r="BJ39" s="180">
        <v>0</v>
      </c>
      <c r="BK39" s="180">
        <v>0</v>
      </c>
      <c r="BL39" s="180">
        <v>0</v>
      </c>
      <c r="BM39" s="180">
        <v>0</v>
      </c>
      <c r="BN39" s="180">
        <v>2000</v>
      </c>
      <c r="BO39" s="191"/>
      <c r="BP39" s="180">
        <v>1</v>
      </c>
      <c r="BQ39" s="180">
        <v>1</v>
      </c>
      <c r="BR39" s="180">
        <v>1</v>
      </c>
      <c r="BS39" s="180">
        <v>1</v>
      </c>
      <c r="BT39" s="180">
        <v>3</v>
      </c>
      <c r="BU39" s="180">
        <v>0</v>
      </c>
      <c r="BV39" s="180">
        <v>15</v>
      </c>
      <c r="BW39" s="177">
        <f t="shared" si="118"/>
        <v>15</v>
      </c>
      <c r="BX39" s="180">
        <v>21</v>
      </c>
      <c r="BY39" s="180">
        <v>30</v>
      </c>
      <c r="BZ39" s="180">
        <v>0</v>
      </c>
      <c r="CA39" s="180">
        <v>1</v>
      </c>
      <c r="CB39" s="180">
        <v>20</v>
      </c>
      <c r="CC39" s="180">
        <v>4500</v>
      </c>
      <c r="CD39" s="182">
        <f t="shared" si="119"/>
        <v>4</v>
      </c>
      <c r="CE39" s="182">
        <f t="shared" si="120"/>
        <v>10</v>
      </c>
      <c r="CF39" s="182">
        <f t="shared" si="121"/>
        <v>30</v>
      </c>
      <c r="CG39" s="182">
        <f t="shared" si="122"/>
        <v>10</v>
      </c>
      <c r="CH39" s="182">
        <f t="shared" si="123"/>
        <v>20</v>
      </c>
      <c r="CI39" s="182">
        <f t="shared" si="124"/>
        <v>3</v>
      </c>
      <c r="CJ39" s="182">
        <f t="shared" si="125"/>
        <v>3</v>
      </c>
      <c r="CK39" s="182">
        <f t="shared" si="126"/>
        <v>0</v>
      </c>
      <c r="CL39" s="184">
        <f t="shared" ref="CL39:CR39" si="133">SUM(R39,AN39,AY39,BI39)</f>
        <v>4500</v>
      </c>
      <c r="CM39" s="184">
        <f t="shared" si="133"/>
        <v>4800</v>
      </c>
      <c r="CN39" s="184">
        <f t="shared" si="133"/>
        <v>5000</v>
      </c>
      <c r="CO39" s="184">
        <f t="shared" si="133"/>
        <v>9000</v>
      </c>
      <c r="CP39" s="184">
        <f t="shared" si="133"/>
        <v>10000</v>
      </c>
      <c r="CQ39" s="184">
        <f t="shared" si="133"/>
        <v>12600</v>
      </c>
      <c r="CR39" s="184">
        <f t="shared" si="133"/>
        <v>0</v>
      </c>
      <c r="CS39" s="184">
        <f t="shared" si="128"/>
        <v>45900</v>
      </c>
      <c r="CT39" s="185">
        <f t="shared" si="129"/>
        <v>31800</v>
      </c>
      <c r="CU39" s="186">
        <f t="shared" si="130"/>
        <v>0</v>
      </c>
      <c r="CV39" s="186">
        <f t="shared" si="131"/>
        <v>12100</v>
      </c>
      <c r="CW39" s="186">
        <f t="shared" si="132"/>
        <v>2000</v>
      </c>
    </row>
    <row r="40" spans="1:101" ht="24" customHeight="1" x14ac:dyDescent="0.3">
      <c r="A40" s="16"/>
      <c r="B40" s="156"/>
      <c r="C40" s="187"/>
      <c r="D40" s="252"/>
      <c r="E40" s="235"/>
      <c r="F40" s="235"/>
      <c r="G40" s="236"/>
      <c r="H40" s="193">
        <f t="shared" ref="H40:BF40" si="134">SUM(H38:H39)</f>
        <v>275</v>
      </c>
      <c r="I40" s="193">
        <f t="shared" si="134"/>
        <v>622</v>
      </c>
      <c r="J40" s="193">
        <f t="shared" si="134"/>
        <v>20</v>
      </c>
      <c r="K40" s="193">
        <f t="shared" si="134"/>
        <v>9</v>
      </c>
      <c r="L40" s="193">
        <f t="shared" si="134"/>
        <v>0</v>
      </c>
      <c r="M40" s="193">
        <f t="shared" si="134"/>
        <v>0</v>
      </c>
      <c r="N40" s="193">
        <f t="shared" si="134"/>
        <v>10</v>
      </c>
      <c r="O40" s="193">
        <f t="shared" si="134"/>
        <v>1</v>
      </c>
      <c r="P40" s="193">
        <f t="shared" si="134"/>
        <v>20</v>
      </c>
      <c r="Q40" s="193">
        <f t="shared" si="134"/>
        <v>60</v>
      </c>
      <c r="R40" s="193">
        <f t="shared" si="134"/>
        <v>9500</v>
      </c>
      <c r="S40" s="193">
        <f t="shared" si="134"/>
        <v>9650</v>
      </c>
      <c r="T40" s="193">
        <f t="shared" si="134"/>
        <v>10050</v>
      </c>
      <c r="U40" s="193">
        <f t="shared" si="134"/>
        <v>10200</v>
      </c>
      <c r="V40" s="193">
        <f t="shared" si="134"/>
        <v>11200</v>
      </c>
      <c r="W40" s="193">
        <f t="shared" si="134"/>
        <v>11800</v>
      </c>
      <c r="X40" s="193">
        <f t="shared" si="134"/>
        <v>0</v>
      </c>
      <c r="Y40" s="193">
        <f t="shared" si="134"/>
        <v>3</v>
      </c>
      <c r="Z40" s="193">
        <f t="shared" si="134"/>
        <v>2</v>
      </c>
      <c r="AA40" s="193">
        <f t="shared" si="134"/>
        <v>0</v>
      </c>
      <c r="AB40" s="193">
        <f t="shared" si="134"/>
        <v>0</v>
      </c>
      <c r="AC40" s="193">
        <f t="shared" si="134"/>
        <v>2</v>
      </c>
      <c r="AD40" s="193">
        <f t="shared" si="134"/>
        <v>0</v>
      </c>
      <c r="AE40" s="193">
        <f t="shared" si="134"/>
        <v>1</v>
      </c>
      <c r="AF40" s="193">
        <f t="shared" si="134"/>
        <v>0</v>
      </c>
      <c r="AG40" s="193">
        <f t="shared" si="134"/>
        <v>2</v>
      </c>
      <c r="AH40" s="193">
        <f t="shared" si="134"/>
        <v>2</v>
      </c>
      <c r="AI40" s="193">
        <f t="shared" si="134"/>
        <v>0</v>
      </c>
      <c r="AJ40" s="193">
        <f t="shared" si="134"/>
        <v>0</v>
      </c>
      <c r="AK40" s="193">
        <f t="shared" si="134"/>
        <v>0</v>
      </c>
      <c r="AL40" s="193">
        <f t="shared" si="134"/>
        <v>40</v>
      </c>
      <c r="AM40" s="193">
        <f t="shared" si="134"/>
        <v>0</v>
      </c>
      <c r="AN40" s="193">
        <f t="shared" si="134"/>
        <v>0</v>
      </c>
      <c r="AO40" s="193">
        <f t="shared" si="134"/>
        <v>0</v>
      </c>
      <c r="AP40" s="193">
        <f t="shared" si="134"/>
        <v>0</v>
      </c>
      <c r="AQ40" s="193">
        <f t="shared" si="134"/>
        <v>0</v>
      </c>
      <c r="AR40" s="193">
        <f t="shared" si="134"/>
        <v>0</v>
      </c>
      <c r="AS40" s="193">
        <f t="shared" si="134"/>
        <v>0</v>
      </c>
      <c r="AT40" s="193">
        <f t="shared" si="134"/>
        <v>0</v>
      </c>
      <c r="AU40" s="193">
        <f t="shared" si="134"/>
        <v>2</v>
      </c>
      <c r="AV40" s="193">
        <f t="shared" si="134"/>
        <v>0</v>
      </c>
      <c r="AW40" s="193">
        <f t="shared" si="134"/>
        <v>4</v>
      </c>
      <c r="AX40" s="193">
        <f t="shared" si="134"/>
        <v>0</v>
      </c>
      <c r="AY40" s="193">
        <f t="shared" si="134"/>
        <v>0</v>
      </c>
      <c r="AZ40" s="193">
        <f t="shared" si="134"/>
        <v>0</v>
      </c>
      <c r="BA40" s="193">
        <f t="shared" si="134"/>
        <v>0</v>
      </c>
      <c r="BB40" s="193">
        <f t="shared" si="134"/>
        <v>7300</v>
      </c>
      <c r="BC40" s="193">
        <f t="shared" si="134"/>
        <v>7600</v>
      </c>
      <c r="BD40" s="193">
        <f t="shared" si="134"/>
        <v>8400</v>
      </c>
      <c r="BE40" s="193">
        <f t="shared" si="134"/>
        <v>0</v>
      </c>
      <c r="BF40" s="193">
        <f t="shared" si="134"/>
        <v>7</v>
      </c>
      <c r="BG40" s="195" t="str">
        <f>"1."&amp;BG38&amp;" 2."&amp;BG39</f>
        <v>1.- เชื่อมโยงแหล่งท่องเที่ยว/ท่องเที่ยวเชิงเกษตรและสุขภาพ 2.- เชื่อมโยงแหล่งท่องเที่ยว/ท่องเที่ยวเชิงเกษตรและสุขภาพ</v>
      </c>
      <c r="BH40" s="193">
        <f t="shared" ref="BH40:BW40" si="135">SUM(BH38:BH39)</f>
        <v>0</v>
      </c>
      <c r="BI40" s="193">
        <f t="shared" si="135"/>
        <v>0</v>
      </c>
      <c r="BJ40" s="193">
        <f t="shared" si="135"/>
        <v>0</v>
      </c>
      <c r="BK40" s="193">
        <f t="shared" si="135"/>
        <v>0</v>
      </c>
      <c r="BL40" s="193">
        <f t="shared" si="135"/>
        <v>0</v>
      </c>
      <c r="BM40" s="193">
        <f t="shared" si="135"/>
        <v>0</v>
      </c>
      <c r="BN40" s="193">
        <f t="shared" si="135"/>
        <v>5000</v>
      </c>
      <c r="BO40" s="193">
        <f t="shared" si="135"/>
        <v>0</v>
      </c>
      <c r="BP40" s="193">
        <f t="shared" si="135"/>
        <v>2</v>
      </c>
      <c r="BQ40" s="193">
        <f t="shared" si="135"/>
        <v>2</v>
      </c>
      <c r="BR40" s="193">
        <f t="shared" si="135"/>
        <v>2</v>
      </c>
      <c r="BS40" s="193">
        <f t="shared" si="135"/>
        <v>2</v>
      </c>
      <c r="BT40" s="193">
        <f t="shared" si="135"/>
        <v>5</v>
      </c>
      <c r="BU40" s="193">
        <f t="shared" si="135"/>
        <v>0</v>
      </c>
      <c r="BV40" s="193">
        <f t="shared" si="135"/>
        <v>35</v>
      </c>
      <c r="BW40" s="193">
        <f t="shared" si="135"/>
        <v>35</v>
      </c>
      <c r="BX40" s="193">
        <f>COUNTIF(BX38:BX39,23)</f>
        <v>0</v>
      </c>
      <c r="BY40" s="193">
        <f t="shared" ref="BY40:CW40" si="136">SUM(BY38:BY39)</f>
        <v>60</v>
      </c>
      <c r="BZ40" s="193">
        <f t="shared" si="136"/>
        <v>0</v>
      </c>
      <c r="CA40" s="193">
        <f t="shared" si="136"/>
        <v>2</v>
      </c>
      <c r="CB40" s="193">
        <f t="shared" si="136"/>
        <v>40</v>
      </c>
      <c r="CC40" s="193">
        <f t="shared" si="136"/>
        <v>7500</v>
      </c>
      <c r="CD40" s="193">
        <f t="shared" si="136"/>
        <v>9</v>
      </c>
      <c r="CE40" s="193">
        <f t="shared" si="136"/>
        <v>20</v>
      </c>
      <c r="CF40" s="193">
        <f t="shared" si="136"/>
        <v>60</v>
      </c>
      <c r="CG40" s="193">
        <f t="shared" si="136"/>
        <v>20</v>
      </c>
      <c r="CH40" s="193">
        <f t="shared" si="136"/>
        <v>40</v>
      </c>
      <c r="CI40" s="193">
        <f t="shared" si="136"/>
        <v>6</v>
      </c>
      <c r="CJ40" s="193">
        <f t="shared" si="136"/>
        <v>7</v>
      </c>
      <c r="CK40" s="193">
        <f t="shared" si="136"/>
        <v>0</v>
      </c>
      <c r="CL40" s="193">
        <f t="shared" si="136"/>
        <v>9500</v>
      </c>
      <c r="CM40" s="193">
        <f t="shared" si="136"/>
        <v>9650</v>
      </c>
      <c r="CN40" s="193">
        <f t="shared" si="136"/>
        <v>10050</v>
      </c>
      <c r="CO40" s="193">
        <f t="shared" si="136"/>
        <v>17500</v>
      </c>
      <c r="CP40" s="193">
        <f t="shared" si="136"/>
        <v>18800</v>
      </c>
      <c r="CQ40" s="193">
        <f t="shared" si="136"/>
        <v>25200</v>
      </c>
      <c r="CR40" s="193">
        <f t="shared" si="136"/>
        <v>0</v>
      </c>
      <c r="CS40" s="193">
        <f t="shared" si="136"/>
        <v>90700</v>
      </c>
      <c r="CT40" s="193">
        <f t="shared" si="136"/>
        <v>62400</v>
      </c>
      <c r="CU40" s="193">
        <f t="shared" si="136"/>
        <v>0</v>
      </c>
      <c r="CV40" s="193">
        <f t="shared" si="136"/>
        <v>23300</v>
      </c>
      <c r="CW40" s="193">
        <f t="shared" si="136"/>
        <v>5000</v>
      </c>
    </row>
    <row r="41" spans="1:101" ht="22.5" customHeight="1" x14ac:dyDescent="0.3">
      <c r="A41" s="16"/>
      <c r="B41" s="156"/>
      <c r="C41" s="196" t="s">
        <v>245</v>
      </c>
      <c r="D41" s="172" t="s">
        <v>246</v>
      </c>
      <c r="E41" s="173" t="s">
        <v>246</v>
      </c>
      <c r="F41" s="173">
        <v>8</v>
      </c>
      <c r="G41" s="173" t="s">
        <v>247</v>
      </c>
      <c r="H41" s="174">
        <v>878</v>
      </c>
      <c r="I41" s="175">
        <v>2235</v>
      </c>
      <c r="J41" s="176"/>
      <c r="K41" s="175">
        <v>6</v>
      </c>
      <c r="L41" s="176"/>
      <c r="M41" s="175">
        <v>1</v>
      </c>
      <c r="N41" s="175">
        <v>2</v>
      </c>
      <c r="O41" s="175">
        <v>1</v>
      </c>
      <c r="P41" s="177">
        <f t="shared" ref="P41:P44" si="137">SUM(K41:O41)</f>
        <v>10</v>
      </c>
      <c r="Q41" s="175">
        <v>30</v>
      </c>
      <c r="R41" s="175">
        <v>34000</v>
      </c>
      <c r="S41" s="175">
        <v>36000</v>
      </c>
      <c r="T41" s="175">
        <v>52000</v>
      </c>
      <c r="U41" s="175">
        <v>48000</v>
      </c>
      <c r="V41" s="175">
        <v>44000</v>
      </c>
      <c r="W41" s="175">
        <v>45000</v>
      </c>
      <c r="X41" s="175"/>
      <c r="Y41" s="176"/>
      <c r="Z41" s="199">
        <v>1</v>
      </c>
      <c r="AA41" s="197"/>
      <c r="AB41" s="197"/>
      <c r="AC41" s="199">
        <v>1</v>
      </c>
      <c r="AD41" s="197"/>
      <c r="AE41" s="197"/>
      <c r="AF41" s="199">
        <v>1</v>
      </c>
      <c r="AG41" s="199">
        <v>1</v>
      </c>
      <c r="AH41" s="199">
        <v>1</v>
      </c>
      <c r="AI41" s="197"/>
      <c r="AJ41" s="175">
        <v>1</v>
      </c>
      <c r="AK41" s="175">
        <v>4</v>
      </c>
      <c r="AL41" s="176"/>
      <c r="AM41" s="176"/>
      <c r="AN41" s="175">
        <v>12000</v>
      </c>
      <c r="AO41" s="175">
        <v>15000</v>
      </c>
      <c r="AP41" s="175">
        <v>22000</v>
      </c>
      <c r="AQ41" s="175">
        <v>18000</v>
      </c>
      <c r="AR41" s="175">
        <v>19000</v>
      </c>
      <c r="AS41" s="175">
        <v>20000</v>
      </c>
      <c r="AT41" s="175"/>
      <c r="AU41" s="175">
        <v>3</v>
      </c>
      <c r="AV41" s="175">
        <v>1</v>
      </c>
      <c r="AW41" s="175">
        <v>1</v>
      </c>
      <c r="AX41" s="175">
        <v>1</v>
      </c>
      <c r="AY41" s="175">
        <v>35000</v>
      </c>
      <c r="AZ41" s="175">
        <v>38000</v>
      </c>
      <c r="BA41" s="175">
        <v>42000</v>
      </c>
      <c r="BB41" s="175">
        <v>43000</v>
      </c>
      <c r="BC41" s="175">
        <v>42000</v>
      </c>
      <c r="BD41" s="175">
        <v>44000</v>
      </c>
      <c r="BE41" s="175"/>
      <c r="BF41" s="176"/>
      <c r="BG41" s="178" t="s">
        <v>248</v>
      </c>
      <c r="BH41" s="175">
        <v>120</v>
      </c>
      <c r="BI41" s="175">
        <v>1000</v>
      </c>
      <c r="BJ41" s="175">
        <v>1500</v>
      </c>
      <c r="BK41" s="175">
        <v>2000</v>
      </c>
      <c r="BL41" s="175">
        <v>2500</v>
      </c>
      <c r="BM41" s="175">
        <v>3000</v>
      </c>
      <c r="BN41" s="175">
        <v>4000</v>
      </c>
      <c r="BO41" s="176"/>
      <c r="BP41" s="175">
        <v>1</v>
      </c>
      <c r="BQ41" s="175">
        <v>1</v>
      </c>
      <c r="BR41" s="175">
        <v>1</v>
      </c>
      <c r="BS41" s="175">
        <v>1</v>
      </c>
      <c r="BT41" s="175">
        <v>2</v>
      </c>
      <c r="BU41" s="175">
        <v>40</v>
      </c>
      <c r="BV41" s="175">
        <v>1500</v>
      </c>
      <c r="BW41" s="177">
        <f t="shared" ref="BW41:BW44" si="138">SUM(BU41:BV41)</f>
        <v>1540</v>
      </c>
      <c r="BX41" s="180">
        <v>0</v>
      </c>
      <c r="BY41" s="175">
        <v>878</v>
      </c>
      <c r="BZ41" s="176"/>
      <c r="CA41" s="175">
        <v>1</v>
      </c>
      <c r="CB41" s="175">
        <v>0</v>
      </c>
      <c r="CC41" s="175">
        <v>0</v>
      </c>
      <c r="CD41" s="182">
        <f t="shared" ref="CD41:CD44" si="139">SUM(Z41:AI41)</f>
        <v>5</v>
      </c>
      <c r="CE41" s="182">
        <f t="shared" ref="CE41:CE44" si="140">J41</f>
        <v>0</v>
      </c>
      <c r="CF41" s="182">
        <f t="shared" ref="CF41:CF44" si="141">Q41</f>
        <v>30</v>
      </c>
      <c r="CG41" s="182">
        <f t="shared" ref="CG41:CG44" si="142">P41</f>
        <v>10</v>
      </c>
      <c r="CH41" s="182">
        <f t="shared" ref="CH41:CH44" si="143">SUM(AJ41:AM41)</f>
        <v>5</v>
      </c>
      <c r="CI41" s="182">
        <f t="shared" ref="CI41:CI44" si="144">SUM(AU41:AX41)</f>
        <v>6</v>
      </c>
      <c r="CJ41" s="182">
        <f t="shared" ref="CJ41:CJ44" si="145">BF41</f>
        <v>0</v>
      </c>
      <c r="CK41" s="182">
        <f t="shared" ref="CK41:CK44" si="146">BH41</f>
        <v>120</v>
      </c>
      <c r="CL41" s="184">
        <f t="shared" ref="CL41:CR41" si="147">SUM(R41,AN41,AY41,BI41)</f>
        <v>82000</v>
      </c>
      <c r="CM41" s="184">
        <f t="shared" si="147"/>
        <v>90500</v>
      </c>
      <c r="CN41" s="184">
        <f t="shared" si="147"/>
        <v>118000</v>
      </c>
      <c r="CO41" s="184">
        <f t="shared" si="147"/>
        <v>111500</v>
      </c>
      <c r="CP41" s="184">
        <f t="shared" si="147"/>
        <v>108000</v>
      </c>
      <c r="CQ41" s="184">
        <f t="shared" si="147"/>
        <v>113000</v>
      </c>
      <c r="CR41" s="184">
        <f t="shared" si="147"/>
        <v>0</v>
      </c>
      <c r="CS41" s="184">
        <f t="shared" ref="CS41:CS44" si="148">SUM(CL41:CR41)</f>
        <v>623000</v>
      </c>
      <c r="CT41" s="185">
        <f t="shared" ref="CT41:CT44" si="149">SUM(R41:X41)</f>
        <v>259000</v>
      </c>
      <c r="CU41" s="186">
        <f t="shared" ref="CU41:CU44" si="150">SUM(AN41:AT41)</f>
        <v>106000</v>
      </c>
      <c r="CV41" s="186">
        <f t="shared" ref="CV41:CV44" si="151">SUM(AY41:BE41)</f>
        <v>244000</v>
      </c>
      <c r="CW41" s="186">
        <f t="shared" ref="CW41:CW44" si="152">SUM(BI41:BO41)</f>
        <v>14000</v>
      </c>
    </row>
    <row r="42" spans="1:101" ht="23.25" customHeight="1" x14ac:dyDescent="0.3">
      <c r="A42" s="16"/>
      <c r="B42" s="156"/>
      <c r="C42" s="202" t="s">
        <v>249</v>
      </c>
      <c r="D42" s="188" t="s">
        <v>246</v>
      </c>
      <c r="E42" s="189" t="s">
        <v>250</v>
      </c>
      <c r="F42" s="189">
        <v>4</v>
      </c>
      <c r="G42" s="189" t="s">
        <v>251</v>
      </c>
      <c r="H42" s="190">
        <v>196</v>
      </c>
      <c r="I42" s="180">
        <v>546</v>
      </c>
      <c r="J42" s="191"/>
      <c r="K42" s="180">
        <v>3</v>
      </c>
      <c r="L42" s="180">
        <v>1</v>
      </c>
      <c r="M42" s="180">
        <v>1</v>
      </c>
      <c r="N42" s="180">
        <v>4</v>
      </c>
      <c r="O42" s="180">
        <v>1</v>
      </c>
      <c r="P42" s="177">
        <f t="shared" si="137"/>
        <v>10</v>
      </c>
      <c r="Q42" s="180">
        <v>30</v>
      </c>
      <c r="R42" s="180">
        <v>30000</v>
      </c>
      <c r="S42" s="180">
        <v>32000</v>
      </c>
      <c r="T42" s="180">
        <v>35000</v>
      </c>
      <c r="U42" s="180">
        <v>31000</v>
      </c>
      <c r="V42" s="180">
        <v>36000</v>
      </c>
      <c r="W42" s="180">
        <v>38000</v>
      </c>
      <c r="X42" s="191"/>
      <c r="Y42" s="191"/>
      <c r="Z42" s="204"/>
      <c r="AA42" s="203">
        <v>1</v>
      </c>
      <c r="AB42" s="204"/>
      <c r="AC42" s="203">
        <v>1</v>
      </c>
      <c r="AD42" s="204"/>
      <c r="AE42" s="204"/>
      <c r="AF42" s="204"/>
      <c r="AG42" s="203">
        <v>1</v>
      </c>
      <c r="AH42" s="203">
        <v>1</v>
      </c>
      <c r="AI42" s="204"/>
      <c r="AJ42" s="191"/>
      <c r="AK42" s="180">
        <v>2</v>
      </c>
      <c r="AL42" s="191"/>
      <c r="AM42" s="191"/>
      <c r="AN42" s="180">
        <v>0</v>
      </c>
      <c r="AO42" s="180">
        <v>0</v>
      </c>
      <c r="AP42" s="180">
        <v>0</v>
      </c>
      <c r="AQ42" s="191"/>
      <c r="AR42" s="191"/>
      <c r="AS42" s="180">
        <v>3000</v>
      </c>
      <c r="AT42" s="191"/>
      <c r="AU42" s="180">
        <v>2</v>
      </c>
      <c r="AV42" s="180">
        <v>15</v>
      </c>
      <c r="AW42" s="191"/>
      <c r="AX42" s="191"/>
      <c r="AY42" s="180">
        <v>20000</v>
      </c>
      <c r="AZ42" s="180">
        <v>22000</v>
      </c>
      <c r="BA42" s="180">
        <v>25000</v>
      </c>
      <c r="BB42" s="180">
        <v>26000</v>
      </c>
      <c r="BC42" s="180">
        <v>25000</v>
      </c>
      <c r="BD42" s="180">
        <v>26000</v>
      </c>
      <c r="BE42" s="191"/>
      <c r="BF42" s="191"/>
      <c r="BG42" s="192" t="s">
        <v>248</v>
      </c>
      <c r="BH42" s="180">
        <v>50</v>
      </c>
      <c r="BI42" s="180">
        <v>0</v>
      </c>
      <c r="BJ42" s="180">
        <v>0</v>
      </c>
      <c r="BK42" s="180">
        <v>0</v>
      </c>
      <c r="BL42" s="191"/>
      <c r="BM42" s="180">
        <v>1000</v>
      </c>
      <c r="BN42" s="180">
        <v>1500</v>
      </c>
      <c r="BO42" s="191"/>
      <c r="BP42" s="180">
        <v>1</v>
      </c>
      <c r="BQ42" s="180">
        <v>1</v>
      </c>
      <c r="BR42" s="180">
        <v>0</v>
      </c>
      <c r="BS42" s="180">
        <v>1</v>
      </c>
      <c r="BT42" s="180">
        <v>1</v>
      </c>
      <c r="BU42" s="180">
        <v>100</v>
      </c>
      <c r="BV42" s="180">
        <v>200</v>
      </c>
      <c r="BW42" s="177">
        <f t="shared" si="138"/>
        <v>300</v>
      </c>
      <c r="BX42" s="180">
        <v>0</v>
      </c>
      <c r="BY42" s="180">
        <v>196</v>
      </c>
      <c r="BZ42" s="191"/>
      <c r="CA42" s="180">
        <v>1</v>
      </c>
      <c r="CB42" s="180">
        <v>0</v>
      </c>
      <c r="CC42" s="180">
        <v>0</v>
      </c>
      <c r="CD42" s="182">
        <f t="shared" si="139"/>
        <v>4</v>
      </c>
      <c r="CE42" s="182">
        <f t="shared" si="140"/>
        <v>0</v>
      </c>
      <c r="CF42" s="182">
        <f t="shared" si="141"/>
        <v>30</v>
      </c>
      <c r="CG42" s="182">
        <f t="shared" si="142"/>
        <v>10</v>
      </c>
      <c r="CH42" s="182">
        <f t="shared" si="143"/>
        <v>2</v>
      </c>
      <c r="CI42" s="182">
        <f t="shared" si="144"/>
        <v>17</v>
      </c>
      <c r="CJ42" s="182">
        <f t="shared" si="145"/>
        <v>0</v>
      </c>
      <c r="CK42" s="182">
        <f t="shared" si="146"/>
        <v>50</v>
      </c>
      <c r="CL42" s="184">
        <f t="shared" ref="CL42:CR42" si="153">SUM(R42,AN42,AY42,BI42)</f>
        <v>50000</v>
      </c>
      <c r="CM42" s="184">
        <f t="shared" si="153"/>
        <v>54000</v>
      </c>
      <c r="CN42" s="184">
        <f t="shared" si="153"/>
        <v>60000</v>
      </c>
      <c r="CO42" s="184">
        <f t="shared" si="153"/>
        <v>57000</v>
      </c>
      <c r="CP42" s="184">
        <f t="shared" si="153"/>
        <v>62000</v>
      </c>
      <c r="CQ42" s="184">
        <f t="shared" si="153"/>
        <v>68500</v>
      </c>
      <c r="CR42" s="184">
        <f t="shared" si="153"/>
        <v>0</v>
      </c>
      <c r="CS42" s="184">
        <f t="shared" si="148"/>
        <v>351500</v>
      </c>
      <c r="CT42" s="185">
        <f t="shared" si="149"/>
        <v>202000</v>
      </c>
      <c r="CU42" s="186">
        <f t="shared" si="150"/>
        <v>3000</v>
      </c>
      <c r="CV42" s="186">
        <f t="shared" si="151"/>
        <v>144000</v>
      </c>
      <c r="CW42" s="186">
        <f t="shared" si="152"/>
        <v>2500</v>
      </c>
    </row>
    <row r="43" spans="1:101" ht="23.25" customHeight="1" x14ac:dyDescent="0.3">
      <c r="A43" s="16"/>
      <c r="B43" s="156"/>
      <c r="C43" s="202" t="s">
        <v>252</v>
      </c>
      <c r="D43" s="188" t="s">
        <v>246</v>
      </c>
      <c r="E43" s="189" t="s">
        <v>250</v>
      </c>
      <c r="F43" s="189">
        <v>3</v>
      </c>
      <c r="G43" s="189" t="s">
        <v>253</v>
      </c>
      <c r="H43" s="190">
        <v>238</v>
      </c>
      <c r="I43" s="180">
        <v>734</v>
      </c>
      <c r="J43" s="191"/>
      <c r="K43" s="180">
        <v>5</v>
      </c>
      <c r="L43" s="191"/>
      <c r="M43" s="191"/>
      <c r="N43" s="180">
        <v>4</v>
      </c>
      <c r="O43" s="180">
        <v>1</v>
      </c>
      <c r="P43" s="177">
        <f t="shared" si="137"/>
        <v>10</v>
      </c>
      <c r="Q43" s="180">
        <v>20</v>
      </c>
      <c r="R43" s="180">
        <v>3000</v>
      </c>
      <c r="S43" s="180">
        <v>3200</v>
      </c>
      <c r="T43" s="180">
        <v>3500</v>
      </c>
      <c r="U43" s="180">
        <v>3300</v>
      </c>
      <c r="V43" s="180">
        <v>4000</v>
      </c>
      <c r="W43" s="180">
        <v>4200</v>
      </c>
      <c r="X43" s="191"/>
      <c r="Y43" s="191"/>
      <c r="Z43" s="204"/>
      <c r="AA43" s="204"/>
      <c r="AB43" s="204"/>
      <c r="AC43" s="203">
        <v>1</v>
      </c>
      <c r="AD43" s="204"/>
      <c r="AE43" s="204"/>
      <c r="AF43" s="204"/>
      <c r="AG43" s="204"/>
      <c r="AH43" s="203">
        <v>1</v>
      </c>
      <c r="AI43" s="204"/>
      <c r="AJ43" s="180">
        <v>1</v>
      </c>
      <c r="AK43" s="180">
        <v>2</v>
      </c>
      <c r="AL43" s="191"/>
      <c r="AM43" s="191"/>
      <c r="AN43" s="180">
        <v>0</v>
      </c>
      <c r="AO43" s="180">
        <v>0</v>
      </c>
      <c r="AP43" s="180">
        <v>0</v>
      </c>
      <c r="AQ43" s="191"/>
      <c r="AR43" s="191"/>
      <c r="AS43" s="191"/>
      <c r="AT43" s="191"/>
      <c r="AU43" s="180">
        <v>3</v>
      </c>
      <c r="AV43" s="180">
        <v>4</v>
      </c>
      <c r="AW43" s="180">
        <v>1</v>
      </c>
      <c r="AX43" s="191"/>
      <c r="AY43" s="180">
        <v>12000</v>
      </c>
      <c r="AZ43" s="180">
        <v>15000</v>
      </c>
      <c r="BA43" s="180">
        <v>16000</v>
      </c>
      <c r="BB43" s="180">
        <v>18000</v>
      </c>
      <c r="BC43" s="180">
        <v>19000</v>
      </c>
      <c r="BD43" s="180">
        <v>20000</v>
      </c>
      <c r="BE43" s="191"/>
      <c r="BF43" s="191"/>
      <c r="BG43" s="192" t="s">
        <v>248</v>
      </c>
      <c r="BH43" s="180">
        <v>20</v>
      </c>
      <c r="BI43" s="180">
        <v>0</v>
      </c>
      <c r="BJ43" s="180">
        <v>0</v>
      </c>
      <c r="BK43" s="180">
        <v>0</v>
      </c>
      <c r="BL43" s="191"/>
      <c r="BM43" s="180">
        <v>1000</v>
      </c>
      <c r="BN43" s="180">
        <v>1500</v>
      </c>
      <c r="BO43" s="191"/>
      <c r="BP43" s="180">
        <v>1</v>
      </c>
      <c r="BQ43" s="180">
        <v>1</v>
      </c>
      <c r="BR43" s="180">
        <v>0</v>
      </c>
      <c r="BS43" s="180">
        <v>0</v>
      </c>
      <c r="BT43" s="180">
        <v>1</v>
      </c>
      <c r="BU43" s="180">
        <v>100</v>
      </c>
      <c r="BV43" s="180">
        <v>200</v>
      </c>
      <c r="BW43" s="177">
        <f t="shared" si="138"/>
        <v>300</v>
      </c>
      <c r="BX43" s="180">
        <v>0</v>
      </c>
      <c r="BY43" s="180">
        <v>238</v>
      </c>
      <c r="BZ43" s="180">
        <v>1</v>
      </c>
      <c r="CA43" s="180"/>
      <c r="CB43" s="180">
        <v>390</v>
      </c>
      <c r="CC43" s="180">
        <v>2500000</v>
      </c>
      <c r="CD43" s="182">
        <f t="shared" si="139"/>
        <v>2</v>
      </c>
      <c r="CE43" s="182">
        <f t="shared" si="140"/>
        <v>0</v>
      </c>
      <c r="CF43" s="182">
        <f t="shared" si="141"/>
        <v>20</v>
      </c>
      <c r="CG43" s="182">
        <f t="shared" si="142"/>
        <v>10</v>
      </c>
      <c r="CH43" s="182">
        <f t="shared" si="143"/>
        <v>3</v>
      </c>
      <c r="CI43" s="182">
        <f t="shared" si="144"/>
        <v>8</v>
      </c>
      <c r="CJ43" s="182">
        <f t="shared" si="145"/>
        <v>0</v>
      </c>
      <c r="CK43" s="182">
        <f t="shared" si="146"/>
        <v>20</v>
      </c>
      <c r="CL43" s="184">
        <f t="shared" ref="CL43:CR43" si="154">SUM(R43,AN43,AY43,BI43)</f>
        <v>15000</v>
      </c>
      <c r="CM43" s="184">
        <f t="shared" si="154"/>
        <v>18200</v>
      </c>
      <c r="CN43" s="184">
        <f t="shared" si="154"/>
        <v>19500</v>
      </c>
      <c r="CO43" s="184">
        <f t="shared" si="154"/>
        <v>21300</v>
      </c>
      <c r="CP43" s="184">
        <f t="shared" si="154"/>
        <v>24000</v>
      </c>
      <c r="CQ43" s="184">
        <f t="shared" si="154"/>
        <v>25700</v>
      </c>
      <c r="CR43" s="184">
        <f t="shared" si="154"/>
        <v>0</v>
      </c>
      <c r="CS43" s="184">
        <f t="shared" si="148"/>
        <v>123700</v>
      </c>
      <c r="CT43" s="185">
        <f t="shared" si="149"/>
        <v>21200</v>
      </c>
      <c r="CU43" s="186">
        <f t="shared" si="150"/>
        <v>0</v>
      </c>
      <c r="CV43" s="186">
        <f t="shared" si="151"/>
        <v>100000</v>
      </c>
      <c r="CW43" s="186">
        <f t="shared" si="152"/>
        <v>2500</v>
      </c>
    </row>
    <row r="44" spans="1:101" ht="22.5" customHeight="1" x14ac:dyDescent="0.3">
      <c r="A44" s="16"/>
      <c r="B44" s="156"/>
      <c r="C44" s="202" t="s">
        <v>254</v>
      </c>
      <c r="D44" s="188" t="s">
        <v>246</v>
      </c>
      <c r="E44" s="189" t="s">
        <v>255</v>
      </c>
      <c r="F44" s="189">
        <v>7</v>
      </c>
      <c r="G44" s="189" t="s">
        <v>256</v>
      </c>
      <c r="H44" s="190">
        <v>157</v>
      </c>
      <c r="I44" s="180">
        <v>347</v>
      </c>
      <c r="J44" s="191"/>
      <c r="K44" s="180">
        <v>5</v>
      </c>
      <c r="L44" s="191"/>
      <c r="M44" s="191"/>
      <c r="N44" s="180">
        <v>3</v>
      </c>
      <c r="O44" s="180">
        <v>2</v>
      </c>
      <c r="P44" s="177">
        <f t="shared" si="137"/>
        <v>10</v>
      </c>
      <c r="Q44" s="180">
        <v>20</v>
      </c>
      <c r="R44" s="180">
        <v>2000</v>
      </c>
      <c r="S44" s="180">
        <v>2500</v>
      </c>
      <c r="T44" s="180">
        <v>3000</v>
      </c>
      <c r="U44" s="180">
        <v>2800</v>
      </c>
      <c r="V44" s="180">
        <v>3200</v>
      </c>
      <c r="W44" s="180">
        <v>3500</v>
      </c>
      <c r="X44" s="191"/>
      <c r="Y44" s="191"/>
      <c r="Z44" s="204"/>
      <c r="AA44" s="204"/>
      <c r="AB44" s="204"/>
      <c r="AC44" s="203">
        <v>1</v>
      </c>
      <c r="AD44" s="204"/>
      <c r="AE44" s="204"/>
      <c r="AF44" s="204"/>
      <c r="AG44" s="204"/>
      <c r="AH44" s="203">
        <v>1</v>
      </c>
      <c r="AI44" s="204"/>
      <c r="AJ44" s="191"/>
      <c r="AK44" s="191"/>
      <c r="AL44" s="191"/>
      <c r="AM44" s="191"/>
      <c r="AN44" s="180">
        <v>0</v>
      </c>
      <c r="AO44" s="180">
        <v>0</v>
      </c>
      <c r="AP44" s="180">
        <v>0</v>
      </c>
      <c r="AQ44" s="191"/>
      <c r="AR44" s="191"/>
      <c r="AS44" s="191"/>
      <c r="AT44" s="191"/>
      <c r="AU44" s="191"/>
      <c r="AV44" s="180">
        <v>1</v>
      </c>
      <c r="AW44" s="180">
        <v>1</v>
      </c>
      <c r="AX44" s="191"/>
      <c r="AY44" s="180">
        <v>2500</v>
      </c>
      <c r="AZ44" s="180">
        <v>3000</v>
      </c>
      <c r="BA44" s="180">
        <v>3200</v>
      </c>
      <c r="BB44" s="180">
        <v>4000</v>
      </c>
      <c r="BC44" s="180">
        <v>5000</v>
      </c>
      <c r="BD44" s="180">
        <v>5000</v>
      </c>
      <c r="BE44" s="191"/>
      <c r="BF44" s="191"/>
      <c r="BG44" s="192" t="s">
        <v>248</v>
      </c>
      <c r="BH44" s="180">
        <v>20</v>
      </c>
      <c r="BI44" s="180">
        <v>0</v>
      </c>
      <c r="BJ44" s="180">
        <v>0</v>
      </c>
      <c r="BK44" s="180">
        <v>0</v>
      </c>
      <c r="BL44" s="191"/>
      <c r="BM44" s="180">
        <v>1500</v>
      </c>
      <c r="BN44" s="180">
        <v>2000</v>
      </c>
      <c r="BO44" s="191"/>
      <c r="BP44" s="180">
        <v>1</v>
      </c>
      <c r="BQ44" s="180">
        <v>1</v>
      </c>
      <c r="BR44" s="180">
        <v>0</v>
      </c>
      <c r="BS44" s="180">
        <v>0</v>
      </c>
      <c r="BT44" s="180">
        <v>1</v>
      </c>
      <c r="BU44" s="180">
        <v>30</v>
      </c>
      <c r="BV44" s="180">
        <v>120</v>
      </c>
      <c r="BW44" s="177">
        <f t="shared" si="138"/>
        <v>150</v>
      </c>
      <c r="BX44" s="180">
        <v>0</v>
      </c>
      <c r="BY44" s="180">
        <v>157</v>
      </c>
      <c r="BZ44" s="191"/>
      <c r="CA44" s="180">
        <v>1</v>
      </c>
      <c r="CB44" s="180">
        <v>0</v>
      </c>
      <c r="CC44" s="180">
        <v>0</v>
      </c>
      <c r="CD44" s="182">
        <f t="shared" si="139"/>
        <v>2</v>
      </c>
      <c r="CE44" s="182">
        <f t="shared" si="140"/>
        <v>0</v>
      </c>
      <c r="CF44" s="182">
        <f t="shared" si="141"/>
        <v>20</v>
      </c>
      <c r="CG44" s="182">
        <f t="shared" si="142"/>
        <v>10</v>
      </c>
      <c r="CH44" s="182">
        <f t="shared" si="143"/>
        <v>0</v>
      </c>
      <c r="CI44" s="182">
        <f t="shared" si="144"/>
        <v>2</v>
      </c>
      <c r="CJ44" s="182">
        <f t="shared" si="145"/>
        <v>0</v>
      </c>
      <c r="CK44" s="182">
        <f t="shared" si="146"/>
        <v>20</v>
      </c>
      <c r="CL44" s="184">
        <f t="shared" ref="CL44:CR44" si="155">SUM(R44,AN44,AY44,BI44)</f>
        <v>4500</v>
      </c>
      <c r="CM44" s="184">
        <f t="shared" si="155"/>
        <v>5500</v>
      </c>
      <c r="CN44" s="184">
        <f t="shared" si="155"/>
        <v>6200</v>
      </c>
      <c r="CO44" s="184">
        <f t="shared" si="155"/>
        <v>6800</v>
      </c>
      <c r="CP44" s="184">
        <f t="shared" si="155"/>
        <v>9700</v>
      </c>
      <c r="CQ44" s="184">
        <f t="shared" si="155"/>
        <v>10500</v>
      </c>
      <c r="CR44" s="184">
        <f t="shared" si="155"/>
        <v>0</v>
      </c>
      <c r="CS44" s="184">
        <f t="shared" si="148"/>
        <v>43200</v>
      </c>
      <c r="CT44" s="185">
        <f t="shared" si="149"/>
        <v>17000</v>
      </c>
      <c r="CU44" s="186">
        <f t="shared" si="150"/>
        <v>0</v>
      </c>
      <c r="CV44" s="186">
        <f t="shared" si="151"/>
        <v>22700</v>
      </c>
      <c r="CW44" s="186">
        <f t="shared" si="152"/>
        <v>3500</v>
      </c>
    </row>
    <row r="45" spans="1:101" ht="24" customHeight="1" x14ac:dyDescent="0.3">
      <c r="A45" s="16"/>
      <c r="B45" s="156"/>
      <c r="C45" s="187"/>
      <c r="D45" s="252"/>
      <c r="E45" s="235"/>
      <c r="F45" s="235"/>
      <c r="G45" s="236"/>
      <c r="H45" s="193">
        <f t="shared" ref="H45:BF45" si="156">SUM(H41:H44)</f>
        <v>1469</v>
      </c>
      <c r="I45" s="193">
        <f t="shared" si="156"/>
        <v>3862</v>
      </c>
      <c r="J45" s="193">
        <f t="shared" si="156"/>
        <v>0</v>
      </c>
      <c r="K45" s="193">
        <f t="shared" si="156"/>
        <v>19</v>
      </c>
      <c r="L45" s="193">
        <f t="shared" si="156"/>
        <v>1</v>
      </c>
      <c r="M45" s="193">
        <f t="shared" si="156"/>
        <v>2</v>
      </c>
      <c r="N45" s="193">
        <f t="shared" si="156"/>
        <v>13</v>
      </c>
      <c r="O45" s="193">
        <f t="shared" si="156"/>
        <v>5</v>
      </c>
      <c r="P45" s="193">
        <f t="shared" si="156"/>
        <v>40</v>
      </c>
      <c r="Q45" s="193">
        <f t="shared" si="156"/>
        <v>100</v>
      </c>
      <c r="R45" s="193">
        <f t="shared" si="156"/>
        <v>69000</v>
      </c>
      <c r="S45" s="193">
        <f t="shared" si="156"/>
        <v>73700</v>
      </c>
      <c r="T45" s="193">
        <f t="shared" si="156"/>
        <v>93500</v>
      </c>
      <c r="U45" s="193">
        <f t="shared" si="156"/>
        <v>85100</v>
      </c>
      <c r="V45" s="193">
        <f t="shared" si="156"/>
        <v>87200</v>
      </c>
      <c r="W45" s="193">
        <f t="shared" si="156"/>
        <v>90700</v>
      </c>
      <c r="X45" s="193">
        <f t="shared" si="156"/>
        <v>0</v>
      </c>
      <c r="Y45" s="193">
        <f t="shared" si="156"/>
        <v>0</v>
      </c>
      <c r="Z45" s="193">
        <f t="shared" si="156"/>
        <v>1</v>
      </c>
      <c r="AA45" s="193">
        <f t="shared" si="156"/>
        <v>1</v>
      </c>
      <c r="AB45" s="193">
        <f t="shared" si="156"/>
        <v>0</v>
      </c>
      <c r="AC45" s="193">
        <f t="shared" si="156"/>
        <v>4</v>
      </c>
      <c r="AD45" s="193">
        <f t="shared" si="156"/>
        <v>0</v>
      </c>
      <c r="AE45" s="193">
        <f t="shared" si="156"/>
        <v>0</v>
      </c>
      <c r="AF45" s="193">
        <f t="shared" si="156"/>
        <v>1</v>
      </c>
      <c r="AG45" s="193">
        <f t="shared" si="156"/>
        <v>2</v>
      </c>
      <c r="AH45" s="193">
        <f t="shared" si="156"/>
        <v>4</v>
      </c>
      <c r="AI45" s="193">
        <f t="shared" si="156"/>
        <v>0</v>
      </c>
      <c r="AJ45" s="193">
        <f t="shared" si="156"/>
        <v>2</v>
      </c>
      <c r="AK45" s="193">
        <f t="shared" si="156"/>
        <v>8</v>
      </c>
      <c r="AL45" s="193">
        <f t="shared" si="156"/>
        <v>0</v>
      </c>
      <c r="AM45" s="193">
        <f t="shared" si="156"/>
        <v>0</v>
      </c>
      <c r="AN45" s="193">
        <f t="shared" si="156"/>
        <v>12000</v>
      </c>
      <c r="AO45" s="193">
        <f t="shared" si="156"/>
        <v>15000</v>
      </c>
      <c r="AP45" s="193">
        <f t="shared" si="156"/>
        <v>22000</v>
      </c>
      <c r="AQ45" s="193">
        <f t="shared" si="156"/>
        <v>18000</v>
      </c>
      <c r="AR45" s="193">
        <f t="shared" si="156"/>
        <v>19000</v>
      </c>
      <c r="AS45" s="193">
        <f t="shared" si="156"/>
        <v>23000</v>
      </c>
      <c r="AT45" s="193">
        <f t="shared" si="156"/>
        <v>0</v>
      </c>
      <c r="AU45" s="193">
        <f t="shared" si="156"/>
        <v>8</v>
      </c>
      <c r="AV45" s="193">
        <f t="shared" si="156"/>
        <v>21</v>
      </c>
      <c r="AW45" s="193">
        <f t="shared" si="156"/>
        <v>3</v>
      </c>
      <c r="AX45" s="193">
        <f t="shared" si="156"/>
        <v>1</v>
      </c>
      <c r="AY45" s="193">
        <f t="shared" si="156"/>
        <v>69500</v>
      </c>
      <c r="AZ45" s="193">
        <f t="shared" si="156"/>
        <v>78000</v>
      </c>
      <c r="BA45" s="193">
        <f t="shared" si="156"/>
        <v>86200</v>
      </c>
      <c r="BB45" s="193">
        <f t="shared" si="156"/>
        <v>91000</v>
      </c>
      <c r="BC45" s="193">
        <f t="shared" si="156"/>
        <v>91000</v>
      </c>
      <c r="BD45" s="193">
        <f t="shared" si="156"/>
        <v>95000</v>
      </c>
      <c r="BE45" s="193">
        <f t="shared" si="156"/>
        <v>0</v>
      </c>
      <c r="BF45" s="193">
        <f t="shared" si="156"/>
        <v>0</v>
      </c>
      <c r="BG45" s="195" t="str">
        <f>"1."&amp;BG41&amp;" 2."&amp;BG42&amp;" 3."&amp;BG43&amp;" 4."&amp;BG44</f>
        <v>1.1.2. 2.1.2. 3.1.2. 4.1.2.</v>
      </c>
      <c r="BH45" s="193">
        <f t="shared" ref="BH45:BW45" si="157">SUM(BH41:BH44)</f>
        <v>210</v>
      </c>
      <c r="BI45" s="193">
        <f t="shared" si="157"/>
        <v>1000</v>
      </c>
      <c r="BJ45" s="193">
        <f t="shared" si="157"/>
        <v>1500</v>
      </c>
      <c r="BK45" s="193">
        <f t="shared" si="157"/>
        <v>2000</v>
      </c>
      <c r="BL45" s="193">
        <f t="shared" si="157"/>
        <v>2500</v>
      </c>
      <c r="BM45" s="193">
        <f t="shared" si="157"/>
        <v>6500</v>
      </c>
      <c r="BN45" s="193">
        <f t="shared" si="157"/>
        <v>9000</v>
      </c>
      <c r="BO45" s="193">
        <f t="shared" si="157"/>
        <v>0</v>
      </c>
      <c r="BP45" s="193">
        <f t="shared" si="157"/>
        <v>4</v>
      </c>
      <c r="BQ45" s="193">
        <f t="shared" si="157"/>
        <v>4</v>
      </c>
      <c r="BR45" s="193">
        <f t="shared" si="157"/>
        <v>1</v>
      </c>
      <c r="BS45" s="193">
        <f t="shared" si="157"/>
        <v>2</v>
      </c>
      <c r="BT45" s="193">
        <f t="shared" si="157"/>
        <v>5</v>
      </c>
      <c r="BU45" s="193">
        <f t="shared" si="157"/>
        <v>270</v>
      </c>
      <c r="BV45" s="193">
        <f t="shared" si="157"/>
        <v>2020</v>
      </c>
      <c r="BW45" s="193">
        <f t="shared" si="157"/>
        <v>2290</v>
      </c>
      <c r="BX45" s="193">
        <f>COUNTIF(BX41:BX44,23)</f>
        <v>0</v>
      </c>
      <c r="BY45" s="193">
        <f t="shared" ref="BY45:CW45" si="158">SUM(BY41:BY44)</f>
        <v>1469</v>
      </c>
      <c r="BZ45" s="193">
        <f t="shared" si="158"/>
        <v>1</v>
      </c>
      <c r="CA45" s="193">
        <f t="shared" si="158"/>
        <v>3</v>
      </c>
      <c r="CB45" s="193">
        <f t="shared" si="158"/>
        <v>390</v>
      </c>
      <c r="CC45" s="193">
        <f t="shared" si="158"/>
        <v>2500000</v>
      </c>
      <c r="CD45" s="193">
        <f t="shared" si="158"/>
        <v>13</v>
      </c>
      <c r="CE45" s="193">
        <f t="shared" si="158"/>
        <v>0</v>
      </c>
      <c r="CF45" s="193">
        <f t="shared" si="158"/>
        <v>100</v>
      </c>
      <c r="CG45" s="193">
        <f t="shared" si="158"/>
        <v>40</v>
      </c>
      <c r="CH45" s="193">
        <f t="shared" si="158"/>
        <v>10</v>
      </c>
      <c r="CI45" s="193">
        <f t="shared" si="158"/>
        <v>33</v>
      </c>
      <c r="CJ45" s="193">
        <f t="shared" si="158"/>
        <v>0</v>
      </c>
      <c r="CK45" s="193">
        <f t="shared" si="158"/>
        <v>210</v>
      </c>
      <c r="CL45" s="193">
        <f t="shared" si="158"/>
        <v>151500</v>
      </c>
      <c r="CM45" s="193">
        <f t="shared" si="158"/>
        <v>168200</v>
      </c>
      <c r="CN45" s="193">
        <f t="shared" si="158"/>
        <v>203700</v>
      </c>
      <c r="CO45" s="193">
        <f t="shared" si="158"/>
        <v>196600</v>
      </c>
      <c r="CP45" s="193">
        <f t="shared" si="158"/>
        <v>203700</v>
      </c>
      <c r="CQ45" s="193">
        <f t="shared" si="158"/>
        <v>217700</v>
      </c>
      <c r="CR45" s="193">
        <f t="shared" si="158"/>
        <v>0</v>
      </c>
      <c r="CS45" s="193">
        <f t="shared" si="158"/>
        <v>1141400</v>
      </c>
      <c r="CT45" s="193">
        <f t="shared" si="158"/>
        <v>499200</v>
      </c>
      <c r="CU45" s="193">
        <f t="shared" si="158"/>
        <v>109000</v>
      </c>
      <c r="CV45" s="193">
        <f t="shared" si="158"/>
        <v>510700</v>
      </c>
      <c r="CW45" s="193">
        <f t="shared" si="158"/>
        <v>22500</v>
      </c>
    </row>
    <row r="46" spans="1:101" ht="22.5" customHeight="1" x14ac:dyDescent="0.3">
      <c r="A46" s="16"/>
      <c r="B46" s="156"/>
      <c r="C46" s="196" t="s">
        <v>257</v>
      </c>
      <c r="D46" s="172" t="s">
        <v>258</v>
      </c>
      <c r="E46" s="173" t="s">
        <v>259</v>
      </c>
      <c r="F46" s="173">
        <v>1</v>
      </c>
      <c r="G46" s="173" t="s">
        <v>260</v>
      </c>
      <c r="H46" s="174">
        <v>139</v>
      </c>
      <c r="I46" s="175">
        <v>326</v>
      </c>
      <c r="J46" s="175">
        <v>3</v>
      </c>
      <c r="K46" s="175">
        <v>1</v>
      </c>
      <c r="L46" s="176"/>
      <c r="M46" s="175">
        <v>2</v>
      </c>
      <c r="N46" s="175">
        <v>7</v>
      </c>
      <c r="O46" s="176"/>
      <c r="P46" s="177">
        <f>SUM(K46:O46)</f>
        <v>10</v>
      </c>
      <c r="Q46" s="175">
        <v>30</v>
      </c>
      <c r="R46" s="175">
        <v>28000</v>
      </c>
      <c r="S46" s="175">
        <v>32000</v>
      </c>
      <c r="T46" s="175">
        <v>35000</v>
      </c>
      <c r="U46" s="176"/>
      <c r="V46" s="176"/>
      <c r="W46" s="176"/>
      <c r="X46" s="176"/>
      <c r="Y46" s="175">
        <v>8</v>
      </c>
      <c r="Z46" s="199">
        <v>1</v>
      </c>
      <c r="AA46" s="199">
        <v>1</v>
      </c>
      <c r="AB46" s="197"/>
      <c r="AC46" s="199">
        <v>1</v>
      </c>
      <c r="AD46" s="199">
        <v>1</v>
      </c>
      <c r="AE46" s="197"/>
      <c r="AF46" s="199">
        <v>1</v>
      </c>
      <c r="AG46" s="199">
        <v>1</v>
      </c>
      <c r="AH46" s="199">
        <v>1</v>
      </c>
      <c r="AI46" s="197"/>
      <c r="AJ46" s="176"/>
      <c r="AK46" s="175">
        <v>7</v>
      </c>
      <c r="AL46" s="175">
        <v>1</v>
      </c>
      <c r="AM46" s="176"/>
      <c r="AN46" s="175">
        <v>8000</v>
      </c>
      <c r="AO46" s="175">
        <v>7000</v>
      </c>
      <c r="AP46" s="175">
        <v>6500</v>
      </c>
      <c r="AQ46" s="176"/>
      <c r="AR46" s="176"/>
      <c r="AS46" s="176"/>
      <c r="AT46" s="176"/>
      <c r="AU46" s="175">
        <v>3</v>
      </c>
      <c r="AV46" s="175">
        <v>2</v>
      </c>
      <c r="AW46" s="175">
        <v>2</v>
      </c>
      <c r="AX46" s="176"/>
      <c r="AY46" s="175">
        <v>18000</v>
      </c>
      <c r="AZ46" s="175">
        <v>20000</v>
      </c>
      <c r="BA46" s="175">
        <v>18500</v>
      </c>
      <c r="BB46" s="176"/>
      <c r="BC46" s="176"/>
      <c r="BD46" s="176"/>
      <c r="BE46" s="176"/>
      <c r="BF46" s="176"/>
      <c r="BG46" s="178" t="s">
        <v>210</v>
      </c>
      <c r="BH46" s="175">
        <v>132</v>
      </c>
      <c r="BI46" s="175">
        <v>48000</v>
      </c>
      <c r="BJ46" s="175">
        <v>49500</v>
      </c>
      <c r="BK46" s="175">
        <v>51200</v>
      </c>
      <c r="BL46" s="176"/>
      <c r="BM46" s="176"/>
      <c r="BN46" s="176"/>
      <c r="BO46" s="176"/>
      <c r="BP46" s="175">
        <v>1</v>
      </c>
      <c r="BQ46" s="175">
        <v>1</v>
      </c>
      <c r="BR46" s="176"/>
      <c r="BS46" s="176"/>
      <c r="BT46" s="175">
        <v>5</v>
      </c>
      <c r="BU46" s="175">
        <v>2</v>
      </c>
      <c r="BV46" s="175">
        <v>35</v>
      </c>
      <c r="BW46" s="177">
        <f>SUM(BU46:BV46)</f>
        <v>37</v>
      </c>
      <c r="BX46" s="180">
        <v>32</v>
      </c>
      <c r="BY46" s="175">
        <v>132</v>
      </c>
      <c r="BZ46" s="176"/>
      <c r="CA46" s="175">
        <v>1</v>
      </c>
      <c r="CB46" s="175">
        <v>30</v>
      </c>
      <c r="CC46" s="175">
        <v>1000</v>
      </c>
      <c r="CD46" s="182">
        <f>SUM(Z46:AI46)</f>
        <v>7</v>
      </c>
      <c r="CE46" s="182">
        <f>J46</f>
        <v>3</v>
      </c>
      <c r="CF46" s="182">
        <f>Q46</f>
        <v>30</v>
      </c>
      <c r="CG46" s="182">
        <f>P46</f>
        <v>10</v>
      </c>
      <c r="CH46" s="182">
        <f>SUM(AJ46:AM46)</f>
        <v>8</v>
      </c>
      <c r="CI46" s="182">
        <f>SUM(AU46:AX46)</f>
        <v>7</v>
      </c>
      <c r="CJ46" s="182">
        <f>BF46</f>
        <v>0</v>
      </c>
      <c r="CK46" s="182">
        <f>BH46</f>
        <v>132</v>
      </c>
      <c r="CL46" s="184">
        <f t="shared" ref="CL46:CR46" si="159">SUM(R46,AN46,AY46,BI46)</f>
        <v>102000</v>
      </c>
      <c r="CM46" s="184">
        <f t="shared" si="159"/>
        <v>108500</v>
      </c>
      <c r="CN46" s="184">
        <f t="shared" si="159"/>
        <v>111200</v>
      </c>
      <c r="CO46" s="184">
        <f t="shared" si="159"/>
        <v>0</v>
      </c>
      <c r="CP46" s="184">
        <f t="shared" si="159"/>
        <v>0</v>
      </c>
      <c r="CQ46" s="184">
        <f t="shared" si="159"/>
        <v>0</v>
      </c>
      <c r="CR46" s="184">
        <f t="shared" si="159"/>
        <v>0</v>
      </c>
      <c r="CS46" s="184">
        <f>SUM(CL46:CR46)</f>
        <v>321700</v>
      </c>
      <c r="CT46" s="185">
        <f>SUM(R46:X46)</f>
        <v>95000</v>
      </c>
      <c r="CU46" s="186">
        <f>SUM(AN46:AT46)</f>
        <v>21500</v>
      </c>
      <c r="CV46" s="186">
        <f>SUM(AY46:BE46)</f>
        <v>56500</v>
      </c>
      <c r="CW46" s="186">
        <f>SUM(BI46:BO46)</f>
        <v>148700</v>
      </c>
    </row>
    <row r="47" spans="1:101" ht="24" customHeight="1" x14ac:dyDescent="0.3">
      <c r="A47" s="16"/>
      <c r="B47" s="156"/>
      <c r="C47" s="187"/>
      <c r="D47" s="252"/>
      <c r="E47" s="235"/>
      <c r="F47" s="235"/>
      <c r="G47" s="236"/>
      <c r="H47" s="193">
        <f t="shared" ref="H47:BF47" si="160">SUM(H46)</f>
        <v>139</v>
      </c>
      <c r="I47" s="193">
        <f t="shared" si="160"/>
        <v>326</v>
      </c>
      <c r="J47" s="193">
        <f t="shared" si="160"/>
        <v>3</v>
      </c>
      <c r="K47" s="193">
        <f t="shared" si="160"/>
        <v>1</v>
      </c>
      <c r="L47" s="193">
        <f t="shared" si="160"/>
        <v>0</v>
      </c>
      <c r="M47" s="193">
        <f t="shared" si="160"/>
        <v>2</v>
      </c>
      <c r="N47" s="193">
        <f t="shared" si="160"/>
        <v>7</v>
      </c>
      <c r="O47" s="193">
        <f t="shared" si="160"/>
        <v>0</v>
      </c>
      <c r="P47" s="193">
        <f t="shared" si="160"/>
        <v>10</v>
      </c>
      <c r="Q47" s="193">
        <f t="shared" si="160"/>
        <v>30</v>
      </c>
      <c r="R47" s="193">
        <f t="shared" si="160"/>
        <v>28000</v>
      </c>
      <c r="S47" s="193">
        <f t="shared" si="160"/>
        <v>32000</v>
      </c>
      <c r="T47" s="193">
        <f t="shared" si="160"/>
        <v>35000</v>
      </c>
      <c r="U47" s="193">
        <f t="shared" si="160"/>
        <v>0</v>
      </c>
      <c r="V47" s="193">
        <f t="shared" si="160"/>
        <v>0</v>
      </c>
      <c r="W47" s="193">
        <f t="shared" si="160"/>
        <v>0</v>
      </c>
      <c r="X47" s="193">
        <f t="shared" si="160"/>
        <v>0</v>
      </c>
      <c r="Y47" s="193">
        <f t="shared" si="160"/>
        <v>8</v>
      </c>
      <c r="Z47" s="193">
        <f t="shared" si="160"/>
        <v>1</v>
      </c>
      <c r="AA47" s="193">
        <f t="shared" si="160"/>
        <v>1</v>
      </c>
      <c r="AB47" s="193">
        <f t="shared" si="160"/>
        <v>0</v>
      </c>
      <c r="AC47" s="193">
        <f t="shared" si="160"/>
        <v>1</v>
      </c>
      <c r="AD47" s="193">
        <f t="shared" si="160"/>
        <v>1</v>
      </c>
      <c r="AE47" s="193">
        <f t="shared" si="160"/>
        <v>0</v>
      </c>
      <c r="AF47" s="193">
        <f t="shared" si="160"/>
        <v>1</v>
      </c>
      <c r="AG47" s="193">
        <f t="shared" si="160"/>
        <v>1</v>
      </c>
      <c r="AH47" s="193">
        <f t="shared" si="160"/>
        <v>1</v>
      </c>
      <c r="AI47" s="193">
        <f t="shared" si="160"/>
        <v>0</v>
      </c>
      <c r="AJ47" s="193">
        <f t="shared" si="160"/>
        <v>0</v>
      </c>
      <c r="AK47" s="193">
        <f t="shared" si="160"/>
        <v>7</v>
      </c>
      <c r="AL47" s="193">
        <f t="shared" si="160"/>
        <v>1</v>
      </c>
      <c r="AM47" s="193">
        <f t="shared" si="160"/>
        <v>0</v>
      </c>
      <c r="AN47" s="193">
        <f t="shared" si="160"/>
        <v>8000</v>
      </c>
      <c r="AO47" s="193">
        <f t="shared" si="160"/>
        <v>7000</v>
      </c>
      <c r="AP47" s="193">
        <f t="shared" si="160"/>
        <v>6500</v>
      </c>
      <c r="AQ47" s="193">
        <f t="shared" si="160"/>
        <v>0</v>
      </c>
      <c r="AR47" s="193">
        <f t="shared" si="160"/>
        <v>0</v>
      </c>
      <c r="AS47" s="193">
        <f t="shared" si="160"/>
        <v>0</v>
      </c>
      <c r="AT47" s="193">
        <f t="shared" si="160"/>
        <v>0</v>
      </c>
      <c r="AU47" s="193">
        <f t="shared" si="160"/>
        <v>3</v>
      </c>
      <c r="AV47" s="193">
        <f t="shared" si="160"/>
        <v>2</v>
      </c>
      <c r="AW47" s="193">
        <f t="shared" si="160"/>
        <v>2</v>
      </c>
      <c r="AX47" s="193">
        <f t="shared" si="160"/>
        <v>0</v>
      </c>
      <c r="AY47" s="193">
        <f t="shared" si="160"/>
        <v>18000</v>
      </c>
      <c r="AZ47" s="193">
        <f t="shared" si="160"/>
        <v>20000</v>
      </c>
      <c r="BA47" s="193">
        <f t="shared" si="160"/>
        <v>18500</v>
      </c>
      <c r="BB47" s="193">
        <f t="shared" si="160"/>
        <v>0</v>
      </c>
      <c r="BC47" s="193">
        <f t="shared" si="160"/>
        <v>0</v>
      </c>
      <c r="BD47" s="193">
        <f t="shared" si="160"/>
        <v>0</v>
      </c>
      <c r="BE47" s="193">
        <f t="shared" si="160"/>
        <v>0</v>
      </c>
      <c r="BF47" s="193">
        <f t="shared" si="160"/>
        <v>0</v>
      </c>
      <c r="BG47" s="195" t="str">
        <f>"1."&amp;BG46</f>
        <v>1.2,3,4,5</v>
      </c>
      <c r="BH47" s="193">
        <f t="shared" ref="BH47:BW47" si="161">SUM(BH46)</f>
        <v>132</v>
      </c>
      <c r="BI47" s="193">
        <f t="shared" si="161"/>
        <v>48000</v>
      </c>
      <c r="BJ47" s="193">
        <f t="shared" si="161"/>
        <v>49500</v>
      </c>
      <c r="BK47" s="193">
        <f t="shared" si="161"/>
        <v>51200</v>
      </c>
      <c r="BL47" s="193">
        <f t="shared" si="161"/>
        <v>0</v>
      </c>
      <c r="BM47" s="193">
        <f t="shared" si="161"/>
        <v>0</v>
      </c>
      <c r="BN47" s="193">
        <f t="shared" si="161"/>
        <v>0</v>
      </c>
      <c r="BO47" s="193">
        <f t="shared" si="161"/>
        <v>0</v>
      </c>
      <c r="BP47" s="193">
        <f t="shared" si="161"/>
        <v>1</v>
      </c>
      <c r="BQ47" s="193">
        <f t="shared" si="161"/>
        <v>1</v>
      </c>
      <c r="BR47" s="193">
        <f t="shared" si="161"/>
        <v>0</v>
      </c>
      <c r="BS47" s="193">
        <f t="shared" si="161"/>
        <v>0</v>
      </c>
      <c r="BT47" s="193">
        <f t="shared" si="161"/>
        <v>5</v>
      </c>
      <c r="BU47" s="193">
        <f t="shared" si="161"/>
        <v>2</v>
      </c>
      <c r="BV47" s="193">
        <f t="shared" si="161"/>
        <v>35</v>
      </c>
      <c r="BW47" s="193">
        <f t="shared" si="161"/>
        <v>37</v>
      </c>
      <c r="BX47" s="193">
        <f>COUNTIF(BX46,23)</f>
        <v>0</v>
      </c>
      <c r="BY47" s="193">
        <f t="shared" ref="BY47:CW47" si="162">SUM(BY46)</f>
        <v>132</v>
      </c>
      <c r="BZ47" s="193">
        <f t="shared" si="162"/>
        <v>0</v>
      </c>
      <c r="CA47" s="193">
        <f t="shared" si="162"/>
        <v>1</v>
      </c>
      <c r="CB47" s="193">
        <f t="shared" si="162"/>
        <v>30</v>
      </c>
      <c r="CC47" s="193">
        <f t="shared" si="162"/>
        <v>1000</v>
      </c>
      <c r="CD47" s="193">
        <f t="shared" si="162"/>
        <v>7</v>
      </c>
      <c r="CE47" s="193">
        <f t="shared" si="162"/>
        <v>3</v>
      </c>
      <c r="CF47" s="193">
        <f t="shared" si="162"/>
        <v>30</v>
      </c>
      <c r="CG47" s="193">
        <f t="shared" si="162"/>
        <v>10</v>
      </c>
      <c r="CH47" s="193">
        <f t="shared" si="162"/>
        <v>8</v>
      </c>
      <c r="CI47" s="193">
        <f t="shared" si="162"/>
        <v>7</v>
      </c>
      <c r="CJ47" s="193">
        <f t="shared" si="162"/>
        <v>0</v>
      </c>
      <c r="CK47" s="193">
        <f t="shared" si="162"/>
        <v>132</v>
      </c>
      <c r="CL47" s="193">
        <f t="shared" si="162"/>
        <v>102000</v>
      </c>
      <c r="CM47" s="193">
        <f t="shared" si="162"/>
        <v>108500</v>
      </c>
      <c r="CN47" s="193">
        <f t="shared" si="162"/>
        <v>111200</v>
      </c>
      <c r="CO47" s="193">
        <f t="shared" si="162"/>
        <v>0</v>
      </c>
      <c r="CP47" s="193">
        <f t="shared" si="162"/>
        <v>0</v>
      </c>
      <c r="CQ47" s="193">
        <f t="shared" si="162"/>
        <v>0</v>
      </c>
      <c r="CR47" s="193">
        <f t="shared" si="162"/>
        <v>0</v>
      </c>
      <c r="CS47" s="193">
        <f t="shared" si="162"/>
        <v>321700</v>
      </c>
      <c r="CT47" s="193">
        <f t="shared" si="162"/>
        <v>95000</v>
      </c>
      <c r="CU47" s="193">
        <f t="shared" si="162"/>
        <v>21500</v>
      </c>
      <c r="CV47" s="193">
        <f t="shared" si="162"/>
        <v>56500</v>
      </c>
      <c r="CW47" s="193">
        <f t="shared" si="162"/>
        <v>148700</v>
      </c>
    </row>
    <row r="48" spans="1:101" ht="22.5" customHeight="1" x14ac:dyDescent="0.3">
      <c r="A48" s="16"/>
      <c r="B48" s="156"/>
      <c r="C48" s="196" t="s">
        <v>261</v>
      </c>
      <c r="D48" s="172" t="s">
        <v>262</v>
      </c>
      <c r="E48" s="173" t="s">
        <v>263</v>
      </c>
      <c r="F48" s="173">
        <v>1</v>
      </c>
      <c r="G48" s="173" t="s">
        <v>264</v>
      </c>
      <c r="H48" s="174">
        <v>166</v>
      </c>
      <c r="I48" s="175">
        <v>519</v>
      </c>
      <c r="J48" s="175">
        <v>4</v>
      </c>
      <c r="K48" s="175">
        <v>1</v>
      </c>
      <c r="L48" s="175">
        <v>4</v>
      </c>
      <c r="M48" s="175">
        <v>2</v>
      </c>
      <c r="N48" s="175">
        <v>2</v>
      </c>
      <c r="O48" s="175">
        <v>1</v>
      </c>
      <c r="P48" s="177">
        <f t="shared" ref="P48:P49" si="163">SUM(K48:O48)</f>
        <v>10</v>
      </c>
      <c r="Q48" s="175">
        <v>70</v>
      </c>
      <c r="R48" s="175">
        <v>5000</v>
      </c>
      <c r="S48" s="175">
        <v>7000</v>
      </c>
      <c r="T48" s="175">
        <v>9000</v>
      </c>
      <c r="U48" s="175">
        <v>8000</v>
      </c>
      <c r="V48" s="175">
        <v>9000</v>
      </c>
      <c r="W48" s="175">
        <v>5000</v>
      </c>
      <c r="X48" s="176"/>
      <c r="Y48" s="175">
        <v>5</v>
      </c>
      <c r="Z48" s="199">
        <v>1</v>
      </c>
      <c r="AA48" s="199">
        <v>1</v>
      </c>
      <c r="AB48" s="199">
        <v>0</v>
      </c>
      <c r="AC48" s="199">
        <v>1</v>
      </c>
      <c r="AD48" s="199">
        <v>1</v>
      </c>
      <c r="AE48" s="199">
        <v>1</v>
      </c>
      <c r="AF48" s="199">
        <v>1</v>
      </c>
      <c r="AG48" s="199">
        <v>1</v>
      </c>
      <c r="AH48" s="199">
        <v>1</v>
      </c>
      <c r="AI48" s="197"/>
      <c r="AJ48" s="175"/>
      <c r="AK48" s="175">
        <v>5</v>
      </c>
      <c r="AL48" s="175">
        <v>2</v>
      </c>
      <c r="AM48" s="176"/>
      <c r="AN48" s="175">
        <v>5000</v>
      </c>
      <c r="AO48" s="175">
        <v>4000</v>
      </c>
      <c r="AP48" s="175">
        <v>6000</v>
      </c>
      <c r="AQ48" s="175">
        <v>8000</v>
      </c>
      <c r="AR48" s="175">
        <v>9000</v>
      </c>
      <c r="AS48" s="175">
        <v>5000</v>
      </c>
      <c r="AT48" s="176"/>
      <c r="AU48" s="175">
        <v>2</v>
      </c>
      <c r="AV48" s="175">
        <v>2</v>
      </c>
      <c r="AW48" s="175">
        <v>1</v>
      </c>
      <c r="AX48" s="175">
        <v>3</v>
      </c>
      <c r="AY48" s="175">
        <v>9000</v>
      </c>
      <c r="AZ48" s="175">
        <v>14000</v>
      </c>
      <c r="BA48" s="175">
        <v>16000</v>
      </c>
      <c r="BB48" s="175">
        <v>18000</v>
      </c>
      <c r="BC48" s="175">
        <v>19000</v>
      </c>
      <c r="BD48" s="175">
        <v>10000</v>
      </c>
      <c r="BE48" s="176"/>
      <c r="BF48" s="175">
        <v>3</v>
      </c>
      <c r="BG48" s="178" t="s">
        <v>265</v>
      </c>
      <c r="BH48" s="175">
        <v>80</v>
      </c>
      <c r="BI48" s="175">
        <v>6000</v>
      </c>
      <c r="BJ48" s="175">
        <v>8000</v>
      </c>
      <c r="BK48" s="175">
        <v>10000</v>
      </c>
      <c r="BL48" s="175">
        <v>10000</v>
      </c>
      <c r="BM48" s="175">
        <v>11000</v>
      </c>
      <c r="BN48" s="175">
        <v>6000</v>
      </c>
      <c r="BO48" s="176"/>
      <c r="BP48" s="175">
        <v>1</v>
      </c>
      <c r="BQ48" s="175">
        <v>1</v>
      </c>
      <c r="BR48" s="176"/>
      <c r="BS48" s="176"/>
      <c r="BT48" s="175">
        <v>5</v>
      </c>
      <c r="BU48" s="175">
        <v>10</v>
      </c>
      <c r="BV48" s="175">
        <v>120</v>
      </c>
      <c r="BW48" s="177">
        <f t="shared" ref="BW48:BW49" si="164">SUM(BU48:BV48)</f>
        <v>130</v>
      </c>
      <c r="BX48" s="180">
        <v>19</v>
      </c>
      <c r="BY48" s="175">
        <v>150</v>
      </c>
      <c r="BZ48" s="176"/>
      <c r="CA48" s="175">
        <v>1</v>
      </c>
      <c r="CB48" s="175">
        <v>30</v>
      </c>
      <c r="CC48" s="175">
        <v>6848</v>
      </c>
      <c r="CD48" s="182">
        <f t="shared" ref="CD48:CD49" si="165">SUM(Z48:AI48)</f>
        <v>8</v>
      </c>
      <c r="CE48" s="182">
        <f t="shared" ref="CE48:CE49" si="166">J48</f>
        <v>4</v>
      </c>
      <c r="CF48" s="182">
        <f t="shared" ref="CF48:CF49" si="167">Q48</f>
        <v>70</v>
      </c>
      <c r="CG48" s="182">
        <f t="shared" ref="CG48:CG49" si="168">P48</f>
        <v>10</v>
      </c>
      <c r="CH48" s="182">
        <f t="shared" ref="CH48:CH49" si="169">SUM(AJ48:AM48)</f>
        <v>7</v>
      </c>
      <c r="CI48" s="182">
        <f t="shared" ref="CI48:CI49" si="170">SUM(AU48:AX48)</f>
        <v>8</v>
      </c>
      <c r="CJ48" s="182">
        <f t="shared" ref="CJ48:CJ49" si="171">BF48</f>
        <v>3</v>
      </c>
      <c r="CK48" s="182">
        <f t="shared" ref="CK48:CK49" si="172">BH48</f>
        <v>80</v>
      </c>
      <c r="CL48" s="184">
        <f t="shared" ref="CL48:CR48" si="173">SUM(R48,AN48,AY48,BI48)</f>
        <v>25000</v>
      </c>
      <c r="CM48" s="184">
        <f t="shared" si="173"/>
        <v>33000</v>
      </c>
      <c r="CN48" s="184">
        <f t="shared" si="173"/>
        <v>41000</v>
      </c>
      <c r="CO48" s="184">
        <f t="shared" si="173"/>
        <v>44000</v>
      </c>
      <c r="CP48" s="184">
        <f t="shared" si="173"/>
        <v>48000</v>
      </c>
      <c r="CQ48" s="184">
        <f t="shared" si="173"/>
        <v>26000</v>
      </c>
      <c r="CR48" s="184">
        <f t="shared" si="173"/>
        <v>0</v>
      </c>
      <c r="CS48" s="184">
        <f t="shared" ref="CS48:CS49" si="174">SUM(CL48:CR48)</f>
        <v>217000</v>
      </c>
      <c r="CT48" s="185">
        <f t="shared" ref="CT48:CT49" si="175">SUM(R48:X48)</f>
        <v>43000</v>
      </c>
      <c r="CU48" s="186">
        <f t="shared" ref="CU48:CU49" si="176">SUM(AN48:AT48)</f>
        <v>37000</v>
      </c>
      <c r="CV48" s="186">
        <f t="shared" ref="CV48:CV49" si="177">SUM(AY48:BE48)</f>
        <v>86000</v>
      </c>
      <c r="CW48" s="186">
        <f t="shared" ref="CW48:CW49" si="178">SUM(BI48:BO48)</f>
        <v>51000</v>
      </c>
    </row>
    <row r="49" spans="1:101" ht="23.25" customHeight="1" x14ac:dyDescent="0.3">
      <c r="A49" s="16"/>
      <c r="B49" s="156"/>
      <c r="C49" s="202" t="s">
        <v>266</v>
      </c>
      <c r="D49" s="188" t="s">
        <v>262</v>
      </c>
      <c r="E49" s="189" t="s">
        <v>263</v>
      </c>
      <c r="F49" s="189">
        <v>5</v>
      </c>
      <c r="G49" s="189" t="s">
        <v>267</v>
      </c>
      <c r="H49" s="190">
        <v>140</v>
      </c>
      <c r="I49" s="180">
        <v>265</v>
      </c>
      <c r="J49" s="180">
        <v>4</v>
      </c>
      <c r="K49" s="180">
        <v>5</v>
      </c>
      <c r="L49" s="191"/>
      <c r="M49" s="180">
        <v>3</v>
      </c>
      <c r="N49" s="180">
        <v>2</v>
      </c>
      <c r="O49" s="191"/>
      <c r="P49" s="177">
        <f t="shared" si="163"/>
        <v>10</v>
      </c>
      <c r="Q49" s="180">
        <v>80</v>
      </c>
      <c r="R49" s="180">
        <v>2000</v>
      </c>
      <c r="S49" s="180">
        <v>2500</v>
      </c>
      <c r="T49" s="180">
        <v>3000</v>
      </c>
      <c r="U49" s="180">
        <v>2500</v>
      </c>
      <c r="V49" s="180">
        <v>3000</v>
      </c>
      <c r="W49" s="180">
        <v>1500</v>
      </c>
      <c r="X49" s="191"/>
      <c r="Y49" s="180">
        <v>5</v>
      </c>
      <c r="Z49" s="204"/>
      <c r="AA49" s="204"/>
      <c r="AB49" s="204"/>
      <c r="AC49" s="204"/>
      <c r="AD49" s="204"/>
      <c r="AE49" s="204"/>
      <c r="AF49" s="204"/>
      <c r="AG49" s="203">
        <v>1</v>
      </c>
      <c r="AH49" s="203">
        <v>1</v>
      </c>
      <c r="AI49" s="204"/>
      <c r="AJ49" s="180"/>
      <c r="AK49" s="180">
        <v>1</v>
      </c>
      <c r="AL49" s="191"/>
      <c r="AM49" s="191"/>
      <c r="AN49" s="180">
        <v>2000</v>
      </c>
      <c r="AO49" s="180">
        <v>2000</v>
      </c>
      <c r="AP49" s="180">
        <v>2000</v>
      </c>
      <c r="AQ49" s="180">
        <v>2000</v>
      </c>
      <c r="AR49" s="180">
        <v>2000</v>
      </c>
      <c r="AS49" s="180">
        <v>1500</v>
      </c>
      <c r="AT49" s="191"/>
      <c r="AU49" s="180">
        <v>3</v>
      </c>
      <c r="AV49" s="180">
        <v>3</v>
      </c>
      <c r="AW49" s="180">
        <v>1</v>
      </c>
      <c r="AX49" s="191"/>
      <c r="AY49" s="180">
        <v>5000</v>
      </c>
      <c r="AZ49" s="180">
        <v>7000</v>
      </c>
      <c r="BA49" s="180">
        <v>9000</v>
      </c>
      <c r="BB49" s="180">
        <v>8000</v>
      </c>
      <c r="BC49" s="180">
        <v>9000</v>
      </c>
      <c r="BD49" s="180">
        <v>4000</v>
      </c>
      <c r="BE49" s="191"/>
      <c r="BF49" s="180">
        <v>2</v>
      </c>
      <c r="BG49" s="192" t="s">
        <v>268</v>
      </c>
      <c r="BH49" s="180">
        <v>60</v>
      </c>
      <c r="BI49" s="180">
        <v>2000</v>
      </c>
      <c r="BJ49" s="180">
        <v>2000</v>
      </c>
      <c r="BK49" s="180">
        <v>2000</v>
      </c>
      <c r="BL49" s="180">
        <v>2500</v>
      </c>
      <c r="BM49" s="180">
        <v>2500</v>
      </c>
      <c r="BN49" s="180">
        <v>2000</v>
      </c>
      <c r="BO49" s="191"/>
      <c r="BP49" s="180">
        <v>1</v>
      </c>
      <c r="BQ49" s="180">
        <v>1</v>
      </c>
      <c r="BR49" s="191"/>
      <c r="BS49" s="191"/>
      <c r="BT49" s="180">
        <v>3</v>
      </c>
      <c r="BU49" s="180">
        <v>0</v>
      </c>
      <c r="BV49" s="180">
        <v>30</v>
      </c>
      <c r="BW49" s="177">
        <f t="shared" si="164"/>
        <v>30</v>
      </c>
      <c r="BX49" s="180">
        <v>19</v>
      </c>
      <c r="BY49" s="180">
        <v>140</v>
      </c>
      <c r="BZ49" s="191"/>
      <c r="CA49" s="180">
        <v>1</v>
      </c>
      <c r="CB49" s="180">
        <v>134</v>
      </c>
      <c r="CC49" s="180">
        <v>5000</v>
      </c>
      <c r="CD49" s="182">
        <f t="shared" si="165"/>
        <v>2</v>
      </c>
      <c r="CE49" s="182">
        <f t="shared" si="166"/>
        <v>4</v>
      </c>
      <c r="CF49" s="182">
        <f t="shared" si="167"/>
        <v>80</v>
      </c>
      <c r="CG49" s="182">
        <f t="shared" si="168"/>
        <v>10</v>
      </c>
      <c r="CH49" s="182">
        <f t="shared" si="169"/>
        <v>1</v>
      </c>
      <c r="CI49" s="182">
        <f t="shared" si="170"/>
        <v>7</v>
      </c>
      <c r="CJ49" s="182">
        <f t="shared" si="171"/>
        <v>2</v>
      </c>
      <c r="CK49" s="182">
        <f t="shared" si="172"/>
        <v>60</v>
      </c>
      <c r="CL49" s="184">
        <f t="shared" ref="CL49:CR49" si="179">SUM(R49,AN49,AY49,BI49)</f>
        <v>11000</v>
      </c>
      <c r="CM49" s="184">
        <f t="shared" si="179"/>
        <v>13500</v>
      </c>
      <c r="CN49" s="184">
        <f t="shared" si="179"/>
        <v>16000</v>
      </c>
      <c r="CO49" s="184">
        <f t="shared" si="179"/>
        <v>15000</v>
      </c>
      <c r="CP49" s="184">
        <f t="shared" si="179"/>
        <v>16500</v>
      </c>
      <c r="CQ49" s="184">
        <f t="shared" si="179"/>
        <v>9000</v>
      </c>
      <c r="CR49" s="184">
        <f t="shared" si="179"/>
        <v>0</v>
      </c>
      <c r="CS49" s="184">
        <f t="shared" si="174"/>
        <v>81000</v>
      </c>
      <c r="CT49" s="185">
        <f t="shared" si="175"/>
        <v>14500</v>
      </c>
      <c r="CU49" s="186">
        <f t="shared" si="176"/>
        <v>11500</v>
      </c>
      <c r="CV49" s="186">
        <f t="shared" si="177"/>
        <v>42000</v>
      </c>
      <c r="CW49" s="186">
        <f t="shared" si="178"/>
        <v>13000</v>
      </c>
    </row>
    <row r="50" spans="1:101" ht="24" customHeight="1" x14ac:dyDescent="0.3">
      <c r="A50" s="16"/>
      <c r="B50" s="156"/>
      <c r="C50" s="187"/>
      <c r="D50" s="252"/>
      <c r="E50" s="235"/>
      <c r="F50" s="235"/>
      <c r="G50" s="236"/>
      <c r="H50" s="193">
        <f t="shared" ref="H50:BF50" si="180">SUM(H48:H49)</f>
        <v>306</v>
      </c>
      <c r="I50" s="193">
        <f t="shared" si="180"/>
        <v>784</v>
      </c>
      <c r="J50" s="193">
        <f t="shared" si="180"/>
        <v>8</v>
      </c>
      <c r="K50" s="193">
        <f t="shared" si="180"/>
        <v>6</v>
      </c>
      <c r="L50" s="193">
        <f t="shared" si="180"/>
        <v>4</v>
      </c>
      <c r="M50" s="193">
        <f t="shared" si="180"/>
        <v>5</v>
      </c>
      <c r="N50" s="193">
        <f t="shared" si="180"/>
        <v>4</v>
      </c>
      <c r="O50" s="193">
        <f t="shared" si="180"/>
        <v>1</v>
      </c>
      <c r="P50" s="193">
        <f t="shared" si="180"/>
        <v>20</v>
      </c>
      <c r="Q50" s="193">
        <f t="shared" si="180"/>
        <v>150</v>
      </c>
      <c r="R50" s="193">
        <f t="shared" si="180"/>
        <v>7000</v>
      </c>
      <c r="S50" s="193">
        <f t="shared" si="180"/>
        <v>9500</v>
      </c>
      <c r="T50" s="193">
        <f t="shared" si="180"/>
        <v>12000</v>
      </c>
      <c r="U50" s="193">
        <f t="shared" si="180"/>
        <v>10500</v>
      </c>
      <c r="V50" s="193">
        <f t="shared" si="180"/>
        <v>12000</v>
      </c>
      <c r="W50" s="193">
        <f t="shared" si="180"/>
        <v>6500</v>
      </c>
      <c r="X50" s="193">
        <f t="shared" si="180"/>
        <v>0</v>
      </c>
      <c r="Y50" s="193">
        <f t="shared" si="180"/>
        <v>10</v>
      </c>
      <c r="Z50" s="193">
        <f t="shared" si="180"/>
        <v>1</v>
      </c>
      <c r="AA50" s="193">
        <f t="shared" si="180"/>
        <v>1</v>
      </c>
      <c r="AB50" s="193">
        <f t="shared" si="180"/>
        <v>0</v>
      </c>
      <c r="AC50" s="193">
        <f t="shared" si="180"/>
        <v>1</v>
      </c>
      <c r="AD50" s="193">
        <f t="shared" si="180"/>
        <v>1</v>
      </c>
      <c r="AE50" s="193">
        <f t="shared" si="180"/>
        <v>1</v>
      </c>
      <c r="AF50" s="193">
        <f t="shared" si="180"/>
        <v>1</v>
      </c>
      <c r="AG50" s="193">
        <f t="shared" si="180"/>
        <v>2</v>
      </c>
      <c r="AH50" s="193">
        <f t="shared" si="180"/>
        <v>2</v>
      </c>
      <c r="AI50" s="193">
        <f t="shared" si="180"/>
        <v>0</v>
      </c>
      <c r="AJ50" s="193">
        <f t="shared" si="180"/>
        <v>0</v>
      </c>
      <c r="AK50" s="193">
        <f t="shared" si="180"/>
        <v>6</v>
      </c>
      <c r="AL50" s="193">
        <f t="shared" si="180"/>
        <v>2</v>
      </c>
      <c r="AM50" s="193">
        <f t="shared" si="180"/>
        <v>0</v>
      </c>
      <c r="AN50" s="193">
        <f t="shared" si="180"/>
        <v>7000</v>
      </c>
      <c r="AO50" s="193">
        <f t="shared" si="180"/>
        <v>6000</v>
      </c>
      <c r="AP50" s="193">
        <f t="shared" si="180"/>
        <v>8000</v>
      </c>
      <c r="AQ50" s="193">
        <f t="shared" si="180"/>
        <v>10000</v>
      </c>
      <c r="AR50" s="193">
        <f t="shared" si="180"/>
        <v>11000</v>
      </c>
      <c r="AS50" s="193">
        <f t="shared" si="180"/>
        <v>6500</v>
      </c>
      <c r="AT50" s="193">
        <f t="shared" si="180"/>
        <v>0</v>
      </c>
      <c r="AU50" s="193">
        <f t="shared" si="180"/>
        <v>5</v>
      </c>
      <c r="AV50" s="193">
        <f t="shared" si="180"/>
        <v>5</v>
      </c>
      <c r="AW50" s="193">
        <f t="shared" si="180"/>
        <v>2</v>
      </c>
      <c r="AX50" s="193">
        <f t="shared" si="180"/>
        <v>3</v>
      </c>
      <c r="AY50" s="193">
        <f t="shared" si="180"/>
        <v>14000</v>
      </c>
      <c r="AZ50" s="193">
        <f t="shared" si="180"/>
        <v>21000</v>
      </c>
      <c r="BA50" s="193">
        <f t="shared" si="180"/>
        <v>25000</v>
      </c>
      <c r="BB50" s="193">
        <f t="shared" si="180"/>
        <v>26000</v>
      </c>
      <c r="BC50" s="193">
        <f t="shared" si="180"/>
        <v>28000</v>
      </c>
      <c r="BD50" s="193">
        <f t="shared" si="180"/>
        <v>14000</v>
      </c>
      <c r="BE50" s="193">
        <f t="shared" si="180"/>
        <v>0</v>
      </c>
      <c r="BF50" s="193">
        <f t="shared" si="180"/>
        <v>5</v>
      </c>
      <c r="BG50" s="195" t="str">
        <f>"1."&amp;BG48&amp;" 2."&amp;BG49</f>
        <v>1.2,3,5 2.2,3</v>
      </c>
      <c r="BH50" s="193">
        <f t="shared" ref="BH50:BW50" si="181">SUM(BH48:BH49)</f>
        <v>140</v>
      </c>
      <c r="BI50" s="193">
        <f t="shared" si="181"/>
        <v>8000</v>
      </c>
      <c r="BJ50" s="193">
        <f t="shared" si="181"/>
        <v>10000</v>
      </c>
      <c r="BK50" s="193">
        <f t="shared" si="181"/>
        <v>12000</v>
      </c>
      <c r="BL50" s="193">
        <f t="shared" si="181"/>
        <v>12500</v>
      </c>
      <c r="BM50" s="193">
        <f t="shared" si="181"/>
        <v>13500</v>
      </c>
      <c r="BN50" s="193">
        <f t="shared" si="181"/>
        <v>8000</v>
      </c>
      <c r="BO50" s="193">
        <f t="shared" si="181"/>
        <v>0</v>
      </c>
      <c r="BP50" s="193">
        <f t="shared" si="181"/>
        <v>2</v>
      </c>
      <c r="BQ50" s="193">
        <f t="shared" si="181"/>
        <v>2</v>
      </c>
      <c r="BR50" s="193">
        <f t="shared" si="181"/>
        <v>0</v>
      </c>
      <c r="BS50" s="193">
        <f t="shared" si="181"/>
        <v>0</v>
      </c>
      <c r="BT50" s="193">
        <f t="shared" si="181"/>
        <v>8</v>
      </c>
      <c r="BU50" s="193">
        <f t="shared" si="181"/>
        <v>10</v>
      </c>
      <c r="BV50" s="193">
        <f t="shared" si="181"/>
        <v>150</v>
      </c>
      <c r="BW50" s="193">
        <f t="shared" si="181"/>
        <v>160</v>
      </c>
      <c r="BX50" s="193">
        <f>COUNTIF(BX48:BX49,23)</f>
        <v>0</v>
      </c>
      <c r="BY50" s="193">
        <f t="shared" ref="BY50:CW50" si="182">SUM(BY48:BY49)</f>
        <v>290</v>
      </c>
      <c r="BZ50" s="193">
        <f t="shared" si="182"/>
        <v>0</v>
      </c>
      <c r="CA50" s="193">
        <f t="shared" si="182"/>
        <v>2</v>
      </c>
      <c r="CB50" s="193">
        <f t="shared" si="182"/>
        <v>164</v>
      </c>
      <c r="CC50" s="193">
        <f t="shared" si="182"/>
        <v>11848</v>
      </c>
      <c r="CD50" s="193">
        <f t="shared" si="182"/>
        <v>10</v>
      </c>
      <c r="CE50" s="193">
        <f t="shared" si="182"/>
        <v>8</v>
      </c>
      <c r="CF50" s="193">
        <f t="shared" si="182"/>
        <v>150</v>
      </c>
      <c r="CG50" s="193">
        <f t="shared" si="182"/>
        <v>20</v>
      </c>
      <c r="CH50" s="193">
        <f t="shared" si="182"/>
        <v>8</v>
      </c>
      <c r="CI50" s="193">
        <f t="shared" si="182"/>
        <v>15</v>
      </c>
      <c r="CJ50" s="193">
        <f t="shared" si="182"/>
        <v>5</v>
      </c>
      <c r="CK50" s="193">
        <f t="shared" si="182"/>
        <v>140</v>
      </c>
      <c r="CL50" s="193">
        <f t="shared" si="182"/>
        <v>36000</v>
      </c>
      <c r="CM50" s="193">
        <f t="shared" si="182"/>
        <v>46500</v>
      </c>
      <c r="CN50" s="193">
        <f t="shared" si="182"/>
        <v>57000</v>
      </c>
      <c r="CO50" s="193">
        <f t="shared" si="182"/>
        <v>59000</v>
      </c>
      <c r="CP50" s="193">
        <f t="shared" si="182"/>
        <v>64500</v>
      </c>
      <c r="CQ50" s="193">
        <f t="shared" si="182"/>
        <v>35000</v>
      </c>
      <c r="CR50" s="193">
        <f t="shared" si="182"/>
        <v>0</v>
      </c>
      <c r="CS50" s="193">
        <f t="shared" si="182"/>
        <v>298000</v>
      </c>
      <c r="CT50" s="193">
        <f t="shared" si="182"/>
        <v>57500</v>
      </c>
      <c r="CU50" s="193">
        <f t="shared" si="182"/>
        <v>48500</v>
      </c>
      <c r="CV50" s="193">
        <f t="shared" si="182"/>
        <v>128000</v>
      </c>
      <c r="CW50" s="193">
        <f t="shared" si="182"/>
        <v>64000</v>
      </c>
    </row>
    <row r="51" spans="1:101" ht="22.5" customHeight="1" x14ac:dyDescent="0.3">
      <c r="A51" s="16"/>
      <c r="B51" s="156"/>
      <c r="C51" s="196" t="s">
        <v>269</v>
      </c>
      <c r="D51" s="172" t="s">
        <v>270</v>
      </c>
      <c r="E51" s="173" t="s">
        <v>271</v>
      </c>
      <c r="F51" s="173">
        <v>7</v>
      </c>
      <c r="G51" s="173" t="s">
        <v>272</v>
      </c>
      <c r="H51" s="174">
        <v>205</v>
      </c>
      <c r="I51" s="175">
        <v>548</v>
      </c>
      <c r="J51" s="175">
        <v>9</v>
      </c>
      <c r="K51" s="175">
        <v>5</v>
      </c>
      <c r="L51" s="175">
        <v>1</v>
      </c>
      <c r="M51" s="175">
        <v>2</v>
      </c>
      <c r="N51" s="175">
        <v>2</v>
      </c>
      <c r="O51" s="175">
        <v>1</v>
      </c>
      <c r="P51" s="177">
        <f>SUM(K51:O51)</f>
        <v>11</v>
      </c>
      <c r="Q51" s="175">
        <v>68</v>
      </c>
      <c r="R51" s="175">
        <v>0</v>
      </c>
      <c r="S51" s="175">
        <v>0</v>
      </c>
      <c r="T51" s="175">
        <v>5000</v>
      </c>
      <c r="U51" s="175">
        <v>5500</v>
      </c>
      <c r="V51" s="175">
        <v>5400</v>
      </c>
      <c r="W51" s="175">
        <v>6500</v>
      </c>
      <c r="X51" s="175"/>
      <c r="Y51" s="175">
        <v>0</v>
      </c>
      <c r="Z51" s="199">
        <v>1</v>
      </c>
      <c r="AA51" s="199">
        <v>0</v>
      </c>
      <c r="AB51" s="199">
        <v>0</v>
      </c>
      <c r="AC51" s="199">
        <v>1</v>
      </c>
      <c r="AD51" s="199">
        <v>0</v>
      </c>
      <c r="AE51" s="199">
        <v>0</v>
      </c>
      <c r="AF51" s="199">
        <v>1</v>
      </c>
      <c r="AG51" s="199">
        <v>0</v>
      </c>
      <c r="AH51" s="199">
        <v>1</v>
      </c>
      <c r="AI51" s="199">
        <v>0</v>
      </c>
      <c r="AJ51" s="175">
        <v>0</v>
      </c>
      <c r="AK51" s="175">
        <v>10</v>
      </c>
      <c r="AL51" s="175">
        <v>1</v>
      </c>
      <c r="AM51" s="175">
        <v>0</v>
      </c>
      <c r="AN51" s="175">
        <v>0</v>
      </c>
      <c r="AO51" s="175">
        <v>0</v>
      </c>
      <c r="AP51" s="175">
        <v>0</v>
      </c>
      <c r="AQ51" s="175">
        <v>0</v>
      </c>
      <c r="AR51" s="175">
        <v>0</v>
      </c>
      <c r="AS51" s="175">
        <v>3500</v>
      </c>
      <c r="AT51" s="175"/>
      <c r="AU51" s="175">
        <v>1</v>
      </c>
      <c r="AV51" s="175">
        <v>2</v>
      </c>
      <c r="AW51" s="175">
        <v>1</v>
      </c>
      <c r="AX51" s="175">
        <v>0</v>
      </c>
      <c r="AY51" s="175">
        <v>0</v>
      </c>
      <c r="AZ51" s="175">
        <v>0</v>
      </c>
      <c r="BA51" s="175">
        <v>0</v>
      </c>
      <c r="BB51" s="175">
        <v>0</v>
      </c>
      <c r="BC51" s="175">
        <v>0</v>
      </c>
      <c r="BD51" s="175">
        <v>1500</v>
      </c>
      <c r="BE51" s="175"/>
      <c r="BF51" s="175">
        <v>2</v>
      </c>
      <c r="BG51" s="178" t="s">
        <v>168</v>
      </c>
      <c r="BH51" s="175">
        <v>0</v>
      </c>
      <c r="BI51" s="175">
        <v>0</v>
      </c>
      <c r="BJ51" s="175">
        <v>0</v>
      </c>
      <c r="BK51" s="175">
        <v>0</v>
      </c>
      <c r="BL51" s="175">
        <v>0</v>
      </c>
      <c r="BM51" s="175">
        <v>0</v>
      </c>
      <c r="BN51" s="175">
        <v>1000</v>
      </c>
      <c r="BO51" s="175"/>
      <c r="BP51" s="175">
        <v>1</v>
      </c>
      <c r="BQ51" s="175">
        <v>1</v>
      </c>
      <c r="BR51" s="175">
        <v>0</v>
      </c>
      <c r="BS51" s="175">
        <v>1</v>
      </c>
      <c r="BT51" s="175">
        <v>2</v>
      </c>
      <c r="BU51" s="175">
        <v>0</v>
      </c>
      <c r="BV51" s="175">
        <v>10</v>
      </c>
      <c r="BW51" s="177">
        <f>SUM(BU51:BV51)</f>
        <v>10</v>
      </c>
      <c r="BX51" s="180">
        <v>0</v>
      </c>
      <c r="BY51" s="175">
        <v>80</v>
      </c>
      <c r="BZ51" s="175">
        <v>0</v>
      </c>
      <c r="CA51" s="175">
        <v>1</v>
      </c>
      <c r="CB51" s="175">
        <v>50</v>
      </c>
      <c r="CC51" s="175">
        <v>2000</v>
      </c>
      <c r="CD51" s="182">
        <f>SUM(Z51:AI51)</f>
        <v>4</v>
      </c>
      <c r="CE51" s="182">
        <f>J51</f>
        <v>9</v>
      </c>
      <c r="CF51" s="182">
        <f>Q51</f>
        <v>68</v>
      </c>
      <c r="CG51" s="182">
        <f>P51</f>
        <v>11</v>
      </c>
      <c r="CH51" s="182">
        <f>SUM(AJ51:AM51)</f>
        <v>11</v>
      </c>
      <c r="CI51" s="182">
        <f>SUM(AU51:AX51)</f>
        <v>4</v>
      </c>
      <c r="CJ51" s="182">
        <f>BF51</f>
        <v>2</v>
      </c>
      <c r="CK51" s="182">
        <f>BH51</f>
        <v>0</v>
      </c>
      <c r="CL51" s="184">
        <f t="shared" ref="CL51:CR51" si="183">SUM(R51,AN51,AY51,BI51)</f>
        <v>0</v>
      </c>
      <c r="CM51" s="184">
        <f t="shared" si="183"/>
        <v>0</v>
      </c>
      <c r="CN51" s="184">
        <f t="shared" si="183"/>
        <v>5000</v>
      </c>
      <c r="CO51" s="184">
        <f t="shared" si="183"/>
        <v>5500</v>
      </c>
      <c r="CP51" s="184">
        <f t="shared" si="183"/>
        <v>5400</v>
      </c>
      <c r="CQ51" s="184">
        <f t="shared" si="183"/>
        <v>12500</v>
      </c>
      <c r="CR51" s="184">
        <f t="shared" si="183"/>
        <v>0</v>
      </c>
      <c r="CS51" s="184">
        <f>SUM(CL51:CR51)</f>
        <v>28400</v>
      </c>
      <c r="CT51" s="185">
        <f>SUM(R51:X51)</f>
        <v>22400</v>
      </c>
      <c r="CU51" s="186">
        <f>SUM(AN51:AT51)</f>
        <v>3500</v>
      </c>
      <c r="CV51" s="186">
        <f>SUM(AY51:BE51)</f>
        <v>1500</v>
      </c>
      <c r="CW51" s="186">
        <f>SUM(BI51:BO51)</f>
        <v>1000</v>
      </c>
    </row>
    <row r="52" spans="1:101" ht="24" customHeight="1" x14ac:dyDescent="0.3">
      <c r="A52" s="16"/>
      <c r="B52" s="156"/>
      <c r="C52" s="187"/>
      <c r="D52" s="252"/>
      <c r="E52" s="235"/>
      <c r="F52" s="235"/>
      <c r="G52" s="236"/>
      <c r="H52" s="193">
        <f t="shared" ref="H52:BF52" si="184">SUM(H51)</f>
        <v>205</v>
      </c>
      <c r="I52" s="193">
        <f t="shared" si="184"/>
        <v>548</v>
      </c>
      <c r="J52" s="193">
        <f t="shared" si="184"/>
        <v>9</v>
      </c>
      <c r="K52" s="193">
        <f t="shared" si="184"/>
        <v>5</v>
      </c>
      <c r="L52" s="193">
        <f t="shared" si="184"/>
        <v>1</v>
      </c>
      <c r="M52" s="193">
        <f t="shared" si="184"/>
        <v>2</v>
      </c>
      <c r="N52" s="193">
        <f t="shared" si="184"/>
        <v>2</v>
      </c>
      <c r="O52" s="193">
        <f t="shared" si="184"/>
        <v>1</v>
      </c>
      <c r="P52" s="193">
        <f t="shared" si="184"/>
        <v>11</v>
      </c>
      <c r="Q52" s="193">
        <f t="shared" si="184"/>
        <v>68</v>
      </c>
      <c r="R52" s="193">
        <f t="shared" si="184"/>
        <v>0</v>
      </c>
      <c r="S52" s="193">
        <f t="shared" si="184"/>
        <v>0</v>
      </c>
      <c r="T52" s="193">
        <f t="shared" si="184"/>
        <v>5000</v>
      </c>
      <c r="U52" s="193">
        <f t="shared" si="184"/>
        <v>5500</v>
      </c>
      <c r="V52" s="193">
        <f t="shared" si="184"/>
        <v>5400</v>
      </c>
      <c r="W52" s="193">
        <f t="shared" si="184"/>
        <v>6500</v>
      </c>
      <c r="X52" s="193">
        <f t="shared" si="184"/>
        <v>0</v>
      </c>
      <c r="Y52" s="193">
        <f t="shared" si="184"/>
        <v>0</v>
      </c>
      <c r="Z52" s="193">
        <f t="shared" si="184"/>
        <v>1</v>
      </c>
      <c r="AA52" s="193">
        <f t="shared" si="184"/>
        <v>0</v>
      </c>
      <c r="AB52" s="193">
        <f t="shared" si="184"/>
        <v>0</v>
      </c>
      <c r="AC52" s="193">
        <f t="shared" si="184"/>
        <v>1</v>
      </c>
      <c r="AD52" s="193">
        <f t="shared" si="184"/>
        <v>0</v>
      </c>
      <c r="AE52" s="193">
        <f t="shared" si="184"/>
        <v>0</v>
      </c>
      <c r="AF52" s="193">
        <f t="shared" si="184"/>
        <v>1</v>
      </c>
      <c r="AG52" s="193">
        <f t="shared" si="184"/>
        <v>0</v>
      </c>
      <c r="AH52" s="193">
        <f t="shared" si="184"/>
        <v>1</v>
      </c>
      <c r="AI52" s="193">
        <f t="shared" si="184"/>
        <v>0</v>
      </c>
      <c r="AJ52" s="193">
        <f t="shared" si="184"/>
        <v>0</v>
      </c>
      <c r="AK52" s="193">
        <f t="shared" si="184"/>
        <v>10</v>
      </c>
      <c r="AL52" s="193">
        <f t="shared" si="184"/>
        <v>1</v>
      </c>
      <c r="AM52" s="193">
        <f t="shared" si="184"/>
        <v>0</v>
      </c>
      <c r="AN52" s="193">
        <f t="shared" si="184"/>
        <v>0</v>
      </c>
      <c r="AO52" s="193">
        <f t="shared" si="184"/>
        <v>0</v>
      </c>
      <c r="AP52" s="193">
        <f t="shared" si="184"/>
        <v>0</v>
      </c>
      <c r="AQ52" s="193">
        <f t="shared" si="184"/>
        <v>0</v>
      </c>
      <c r="AR52" s="193">
        <f t="shared" si="184"/>
        <v>0</v>
      </c>
      <c r="AS52" s="193">
        <f t="shared" si="184"/>
        <v>3500</v>
      </c>
      <c r="AT52" s="193">
        <f t="shared" si="184"/>
        <v>0</v>
      </c>
      <c r="AU52" s="193">
        <f t="shared" si="184"/>
        <v>1</v>
      </c>
      <c r="AV52" s="193">
        <f t="shared" si="184"/>
        <v>2</v>
      </c>
      <c r="AW52" s="193">
        <f t="shared" si="184"/>
        <v>1</v>
      </c>
      <c r="AX52" s="193">
        <f t="shared" si="184"/>
        <v>0</v>
      </c>
      <c r="AY52" s="193">
        <f t="shared" si="184"/>
        <v>0</v>
      </c>
      <c r="AZ52" s="193">
        <f t="shared" si="184"/>
        <v>0</v>
      </c>
      <c r="BA52" s="193">
        <f t="shared" si="184"/>
        <v>0</v>
      </c>
      <c r="BB52" s="193">
        <f t="shared" si="184"/>
        <v>0</v>
      </c>
      <c r="BC52" s="193">
        <f t="shared" si="184"/>
        <v>0</v>
      </c>
      <c r="BD52" s="193">
        <f t="shared" si="184"/>
        <v>1500</v>
      </c>
      <c r="BE52" s="193">
        <f t="shared" si="184"/>
        <v>0</v>
      </c>
      <c r="BF52" s="193">
        <f t="shared" si="184"/>
        <v>2</v>
      </c>
      <c r="BG52" s="195" t="str">
        <f>"1."&amp;BG51</f>
        <v>1.1</v>
      </c>
      <c r="BH52" s="193">
        <f t="shared" ref="BH52:BW52" si="185">SUM(BH51)</f>
        <v>0</v>
      </c>
      <c r="BI52" s="193">
        <f t="shared" si="185"/>
        <v>0</v>
      </c>
      <c r="BJ52" s="193">
        <f t="shared" si="185"/>
        <v>0</v>
      </c>
      <c r="BK52" s="193">
        <f t="shared" si="185"/>
        <v>0</v>
      </c>
      <c r="BL52" s="193">
        <f t="shared" si="185"/>
        <v>0</v>
      </c>
      <c r="BM52" s="193">
        <f t="shared" si="185"/>
        <v>0</v>
      </c>
      <c r="BN52" s="193">
        <f t="shared" si="185"/>
        <v>1000</v>
      </c>
      <c r="BO52" s="193">
        <f t="shared" si="185"/>
        <v>0</v>
      </c>
      <c r="BP52" s="193">
        <f t="shared" si="185"/>
        <v>1</v>
      </c>
      <c r="BQ52" s="193">
        <f t="shared" si="185"/>
        <v>1</v>
      </c>
      <c r="BR52" s="193">
        <f t="shared" si="185"/>
        <v>0</v>
      </c>
      <c r="BS52" s="193">
        <f t="shared" si="185"/>
        <v>1</v>
      </c>
      <c r="BT52" s="193">
        <f t="shared" si="185"/>
        <v>2</v>
      </c>
      <c r="BU52" s="193">
        <f t="shared" si="185"/>
        <v>0</v>
      </c>
      <c r="BV52" s="193">
        <f t="shared" si="185"/>
        <v>10</v>
      </c>
      <c r="BW52" s="193">
        <f t="shared" si="185"/>
        <v>10</v>
      </c>
      <c r="BX52" s="193">
        <f>COUNTIF(BX51,23)</f>
        <v>0</v>
      </c>
      <c r="BY52" s="193">
        <f t="shared" ref="BY52:CW52" si="186">SUM(BY51)</f>
        <v>80</v>
      </c>
      <c r="BZ52" s="193">
        <f t="shared" si="186"/>
        <v>0</v>
      </c>
      <c r="CA52" s="193">
        <f t="shared" si="186"/>
        <v>1</v>
      </c>
      <c r="CB52" s="193">
        <f t="shared" si="186"/>
        <v>50</v>
      </c>
      <c r="CC52" s="193">
        <f t="shared" si="186"/>
        <v>2000</v>
      </c>
      <c r="CD52" s="193">
        <f t="shared" si="186"/>
        <v>4</v>
      </c>
      <c r="CE52" s="193">
        <f t="shared" si="186"/>
        <v>9</v>
      </c>
      <c r="CF52" s="193">
        <f t="shared" si="186"/>
        <v>68</v>
      </c>
      <c r="CG52" s="193">
        <f t="shared" si="186"/>
        <v>11</v>
      </c>
      <c r="CH52" s="193">
        <f t="shared" si="186"/>
        <v>11</v>
      </c>
      <c r="CI52" s="193">
        <f t="shared" si="186"/>
        <v>4</v>
      </c>
      <c r="CJ52" s="193">
        <f t="shared" si="186"/>
        <v>2</v>
      </c>
      <c r="CK52" s="193">
        <f t="shared" si="186"/>
        <v>0</v>
      </c>
      <c r="CL52" s="193">
        <f t="shared" si="186"/>
        <v>0</v>
      </c>
      <c r="CM52" s="193">
        <f t="shared" si="186"/>
        <v>0</v>
      </c>
      <c r="CN52" s="193">
        <f t="shared" si="186"/>
        <v>5000</v>
      </c>
      <c r="CO52" s="193">
        <f t="shared" si="186"/>
        <v>5500</v>
      </c>
      <c r="CP52" s="193">
        <f t="shared" si="186"/>
        <v>5400</v>
      </c>
      <c r="CQ52" s="193">
        <f t="shared" si="186"/>
        <v>12500</v>
      </c>
      <c r="CR52" s="193">
        <f t="shared" si="186"/>
        <v>0</v>
      </c>
      <c r="CS52" s="193">
        <f t="shared" si="186"/>
        <v>28400</v>
      </c>
      <c r="CT52" s="193">
        <f t="shared" si="186"/>
        <v>22400</v>
      </c>
      <c r="CU52" s="193">
        <f t="shared" si="186"/>
        <v>3500</v>
      </c>
      <c r="CV52" s="193">
        <f t="shared" si="186"/>
        <v>1500</v>
      </c>
      <c r="CW52" s="193">
        <f t="shared" si="186"/>
        <v>1000</v>
      </c>
    </row>
    <row r="53" spans="1:101" ht="22.5" customHeight="1" x14ac:dyDescent="0.3">
      <c r="A53" s="16"/>
      <c r="B53" s="156"/>
      <c r="C53" s="196" t="s">
        <v>273</v>
      </c>
      <c r="D53" s="172" t="s">
        <v>274</v>
      </c>
      <c r="E53" s="173" t="s">
        <v>275</v>
      </c>
      <c r="F53" s="173">
        <v>5</v>
      </c>
      <c r="G53" s="173" t="s">
        <v>276</v>
      </c>
      <c r="H53" s="174">
        <v>79</v>
      </c>
      <c r="I53" s="175">
        <v>214</v>
      </c>
      <c r="J53" s="175">
        <v>6</v>
      </c>
      <c r="K53" s="175">
        <v>4</v>
      </c>
      <c r="L53" s="176"/>
      <c r="M53" s="175">
        <v>1</v>
      </c>
      <c r="N53" s="175">
        <v>4</v>
      </c>
      <c r="O53" s="175">
        <v>1</v>
      </c>
      <c r="P53" s="177">
        <f>SUM(K53:O53)</f>
        <v>10</v>
      </c>
      <c r="Q53" s="175">
        <v>30</v>
      </c>
      <c r="R53" s="175">
        <v>0</v>
      </c>
      <c r="S53" s="175">
        <v>0</v>
      </c>
      <c r="T53" s="175">
        <v>0</v>
      </c>
      <c r="U53" s="175">
        <v>0</v>
      </c>
      <c r="V53" s="175">
        <v>540</v>
      </c>
      <c r="W53" s="175"/>
      <c r="X53" s="175"/>
      <c r="Y53" s="175">
        <v>1</v>
      </c>
      <c r="Z53" s="197"/>
      <c r="AA53" s="197"/>
      <c r="AB53" s="197"/>
      <c r="AC53" s="199">
        <v>1</v>
      </c>
      <c r="AD53" s="197"/>
      <c r="AE53" s="197"/>
      <c r="AF53" s="197"/>
      <c r="AG53" s="197"/>
      <c r="AH53" s="199">
        <v>1</v>
      </c>
      <c r="AI53" s="197"/>
      <c r="AJ53" s="176"/>
      <c r="AK53" s="175">
        <v>2</v>
      </c>
      <c r="AL53" s="176"/>
      <c r="AM53" s="176"/>
      <c r="AN53" s="176"/>
      <c r="AO53" s="176"/>
      <c r="AP53" s="176"/>
      <c r="AQ53" s="176"/>
      <c r="AR53" s="176"/>
      <c r="AS53" s="176"/>
      <c r="AT53" s="176"/>
      <c r="AU53" s="176"/>
      <c r="AV53" s="175">
        <v>1</v>
      </c>
      <c r="AW53" s="175">
        <v>1</v>
      </c>
      <c r="AX53" s="176"/>
      <c r="AY53" s="176"/>
      <c r="AZ53" s="176"/>
      <c r="BA53" s="176"/>
      <c r="BB53" s="176"/>
      <c r="BC53" s="175">
        <v>1500</v>
      </c>
      <c r="BD53" s="176"/>
      <c r="BE53" s="176"/>
      <c r="BF53" s="176"/>
      <c r="BG53" s="178" t="s">
        <v>168</v>
      </c>
      <c r="BH53" s="175">
        <v>0</v>
      </c>
      <c r="BI53" s="175">
        <v>0</v>
      </c>
      <c r="BJ53" s="175">
        <v>0</v>
      </c>
      <c r="BK53" s="175">
        <v>0</v>
      </c>
      <c r="BL53" s="175">
        <v>0</v>
      </c>
      <c r="BM53" s="175"/>
      <c r="BN53" s="175"/>
      <c r="BO53" s="175"/>
      <c r="BP53" s="175">
        <v>1</v>
      </c>
      <c r="BQ53" s="175">
        <v>1</v>
      </c>
      <c r="BR53" s="175">
        <v>0</v>
      </c>
      <c r="BS53" s="175">
        <v>1</v>
      </c>
      <c r="BT53" s="175">
        <v>2</v>
      </c>
      <c r="BU53" s="176"/>
      <c r="BV53" s="175">
        <v>5</v>
      </c>
      <c r="BW53" s="177">
        <f>SUM(BU53:BV53)</f>
        <v>5</v>
      </c>
      <c r="BX53" s="191"/>
      <c r="BY53" s="175">
        <v>79</v>
      </c>
      <c r="BZ53" s="176"/>
      <c r="CA53" s="175">
        <v>1</v>
      </c>
      <c r="CB53" s="175">
        <v>20</v>
      </c>
      <c r="CC53" s="175">
        <v>800</v>
      </c>
      <c r="CD53" s="182">
        <f>SUM(Z53:AI53)</f>
        <v>2</v>
      </c>
      <c r="CE53" s="182">
        <f>J53</f>
        <v>6</v>
      </c>
      <c r="CF53" s="182">
        <f>Q53</f>
        <v>30</v>
      </c>
      <c r="CG53" s="182">
        <f>P53</f>
        <v>10</v>
      </c>
      <c r="CH53" s="182">
        <f>SUM(AJ53:AM53)</f>
        <v>2</v>
      </c>
      <c r="CI53" s="182">
        <f>SUM(AU53:AX53)</f>
        <v>2</v>
      </c>
      <c r="CJ53" s="182">
        <f>BF53</f>
        <v>0</v>
      </c>
      <c r="CK53" s="182">
        <f>BH53</f>
        <v>0</v>
      </c>
      <c r="CL53" s="184">
        <f t="shared" ref="CL53:CR53" si="187">SUM(R53,AN53,AY53,BI53)</f>
        <v>0</v>
      </c>
      <c r="CM53" s="184">
        <f t="shared" si="187"/>
        <v>0</v>
      </c>
      <c r="CN53" s="184">
        <f t="shared" si="187"/>
        <v>0</v>
      </c>
      <c r="CO53" s="184">
        <f t="shared" si="187"/>
        <v>0</v>
      </c>
      <c r="CP53" s="184">
        <f t="shared" si="187"/>
        <v>2040</v>
      </c>
      <c r="CQ53" s="184">
        <f t="shared" si="187"/>
        <v>0</v>
      </c>
      <c r="CR53" s="184">
        <f t="shared" si="187"/>
        <v>0</v>
      </c>
      <c r="CS53" s="184">
        <f>SUM(CL53:CR53)</f>
        <v>2040</v>
      </c>
      <c r="CT53" s="185">
        <f>SUM(R53:X53)</f>
        <v>540</v>
      </c>
      <c r="CU53" s="186">
        <f>SUM(AN53:AT53)</f>
        <v>0</v>
      </c>
      <c r="CV53" s="186">
        <f>SUM(AY53:BE53)</f>
        <v>1500</v>
      </c>
      <c r="CW53" s="186">
        <f>SUM(BI53:BO53)</f>
        <v>0</v>
      </c>
    </row>
    <row r="54" spans="1:101" ht="24" customHeight="1" x14ac:dyDescent="0.3">
      <c r="A54" s="16"/>
      <c r="B54" s="156"/>
      <c r="C54" s="187"/>
      <c r="D54" s="252"/>
      <c r="E54" s="235"/>
      <c r="F54" s="235"/>
      <c r="G54" s="236"/>
      <c r="H54" s="193">
        <f t="shared" ref="H54:BF54" si="188">SUM(H53)</f>
        <v>79</v>
      </c>
      <c r="I54" s="193">
        <f t="shared" si="188"/>
        <v>214</v>
      </c>
      <c r="J54" s="193">
        <f t="shared" si="188"/>
        <v>6</v>
      </c>
      <c r="K54" s="193">
        <f t="shared" si="188"/>
        <v>4</v>
      </c>
      <c r="L54" s="193">
        <f t="shared" si="188"/>
        <v>0</v>
      </c>
      <c r="M54" s="193">
        <f t="shared" si="188"/>
        <v>1</v>
      </c>
      <c r="N54" s="193">
        <f t="shared" si="188"/>
        <v>4</v>
      </c>
      <c r="O54" s="193">
        <f t="shared" si="188"/>
        <v>1</v>
      </c>
      <c r="P54" s="193">
        <f t="shared" si="188"/>
        <v>10</v>
      </c>
      <c r="Q54" s="193">
        <f t="shared" si="188"/>
        <v>30</v>
      </c>
      <c r="R54" s="193">
        <f t="shared" si="188"/>
        <v>0</v>
      </c>
      <c r="S54" s="193">
        <f t="shared" si="188"/>
        <v>0</v>
      </c>
      <c r="T54" s="193">
        <f t="shared" si="188"/>
        <v>0</v>
      </c>
      <c r="U54" s="193">
        <f t="shared" si="188"/>
        <v>0</v>
      </c>
      <c r="V54" s="193">
        <f t="shared" si="188"/>
        <v>540</v>
      </c>
      <c r="W54" s="193">
        <f t="shared" si="188"/>
        <v>0</v>
      </c>
      <c r="X54" s="193">
        <f t="shared" si="188"/>
        <v>0</v>
      </c>
      <c r="Y54" s="193">
        <f t="shared" si="188"/>
        <v>1</v>
      </c>
      <c r="Z54" s="193">
        <f t="shared" si="188"/>
        <v>0</v>
      </c>
      <c r="AA54" s="193">
        <f t="shared" si="188"/>
        <v>0</v>
      </c>
      <c r="AB54" s="193">
        <f t="shared" si="188"/>
        <v>0</v>
      </c>
      <c r="AC54" s="193">
        <f t="shared" si="188"/>
        <v>1</v>
      </c>
      <c r="AD54" s="193">
        <f t="shared" si="188"/>
        <v>0</v>
      </c>
      <c r="AE54" s="193">
        <f t="shared" si="188"/>
        <v>0</v>
      </c>
      <c r="AF54" s="193">
        <f t="shared" si="188"/>
        <v>0</v>
      </c>
      <c r="AG54" s="193">
        <f t="shared" si="188"/>
        <v>0</v>
      </c>
      <c r="AH54" s="193">
        <f t="shared" si="188"/>
        <v>1</v>
      </c>
      <c r="AI54" s="193">
        <f t="shared" si="188"/>
        <v>0</v>
      </c>
      <c r="AJ54" s="193">
        <f t="shared" si="188"/>
        <v>0</v>
      </c>
      <c r="AK54" s="193">
        <f t="shared" si="188"/>
        <v>2</v>
      </c>
      <c r="AL54" s="193">
        <f t="shared" si="188"/>
        <v>0</v>
      </c>
      <c r="AM54" s="193">
        <f t="shared" si="188"/>
        <v>0</v>
      </c>
      <c r="AN54" s="193">
        <f t="shared" si="188"/>
        <v>0</v>
      </c>
      <c r="AO54" s="193">
        <f t="shared" si="188"/>
        <v>0</v>
      </c>
      <c r="AP54" s="193">
        <f t="shared" si="188"/>
        <v>0</v>
      </c>
      <c r="AQ54" s="193">
        <f t="shared" si="188"/>
        <v>0</v>
      </c>
      <c r="AR54" s="193">
        <f t="shared" si="188"/>
        <v>0</v>
      </c>
      <c r="AS54" s="193">
        <f t="shared" si="188"/>
        <v>0</v>
      </c>
      <c r="AT54" s="193">
        <f t="shared" si="188"/>
        <v>0</v>
      </c>
      <c r="AU54" s="193">
        <f t="shared" si="188"/>
        <v>0</v>
      </c>
      <c r="AV54" s="193">
        <f t="shared" si="188"/>
        <v>1</v>
      </c>
      <c r="AW54" s="193">
        <f t="shared" si="188"/>
        <v>1</v>
      </c>
      <c r="AX54" s="193">
        <f t="shared" si="188"/>
        <v>0</v>
      </c>
      <c r="AY54" s="193">
        <f t="shared" si="188"/>
        <v>0</v>
      </c>
      <c r="AZ54" s="193">
        <f t="shared" si="188"/>
        <v>0</v>
      </c>
      <c r="BA54" s="193">
        <f t="shared" si="188"/>
        <v>0</v>
      </c>
      <c r="BB54" s="193">
        <f t="shared" si="188"/>
        <v>0</v>
      </c>
      <c r="BC54" s="193">
        <f t="shared" si="188"/>
        <v>1500</v>
      </c>
      <c r="BD54" s="193">
        <f t="shared" si="188"/>
        <v>0</v>
      </c>
      <c r="BE54" s="193">
        <f t="shared" si="188"/>
        <v>0</v>
      </c>
      <c r="BF54" s="193">
        <f t="shared" si="188"/>
        <v>0</v>
      </c>
      <c r="BG54" s="195" t="str">
        <f>"1."&amp;BG53</f>
        <v>1.1</v>
      </c>
      <c r="BH54" s="193">
        <f t="shared" ref="BH54:BW54" si="189">SUM(BH53)</f>
        <v>0</v>
      </c>
      <c r="BI54" s="193">
        <f t="shared" si="189"/>
        <v>0</v>
      </c>
      <c r="BJ54" s="193">
        <f t="shared" si="189"/>
        <v>0</v>
      </c>
      <c r="BK54" s="193">
        <f t="shared" si="189"/>
        <v>0</v>
      </c>
      <c r="BL54" s="193">
        <f t="shared" si="189"/>
        <v>0</v>
      </c>
      <c r="BM54" s="193">
        <f t="shared" si="189"/>
        <v>0</v>
      </c>
      <c r="BN54" s="193">
        <f t="shared" si="189"/>
        <v>0</v>
      </c>
      <c r="BO54" s="193">
        <f t="shared" si="189"/>
        <v>0</v>
      </c>
      <c r="BP54" s="193">
        <f t="shared" si="189"/>
        <v>1</v>
      </c>
      <c r="BQ54" s="193">
        <f t="shared" si="189"/>
        <v>1</v>
      </c>
      <c r="BR54" s="193">
        <f t="shared" si="189"/>
        <v>0</v>
      </c>
      <c r="BS54" s="193">
        <f t="shared" si="189"/>
        <v>1</v>
      </c>
      <c r="BT54" s="193">
        <f t="shared" si="189"/>
        <v>2</v>
      </c>
      <c r="BU54" s="193">
        <f t="shared" si="189"/>
        <v>0</v>
      </c>
      <c r="BV54" s="193">
        <f t="shared" si="189"/>
        <v>5</v>
      </c>
      <c r="BW54" s="193">
        <f t="shared" si="189"/>
        <v>5</v>
      </c>
      <c r="BX54" s="193">
        <f>COUNTIF(BX53,23)</f>
        <v>0</v>
      </c>
      <c r="BY54" s="193">
        <f t="shared" ref="BY54:CW54" si="190">SUM(BY53)</f>
        <v>79</v>
      </c>
      <c r="BZ54" s="193">
        <f t="shared" si="190"/>
        <v>0</v>
      </c>
      <c r="CA54" s="193">
        <f t="shared" si="190"/>
        <v>1</v>
      </c>
      <c r="CB54" s="193">
        <f t="shared" si="190"/>
        <v>20</v>
      </c>
      <c r="CC54" s="193">
        <f t="shared" si="190"/>
        <v>800</v>
      </c>
      <c r="CD54" s="193">
        <f t="shared" si="190"/>
        <v>2</v>
      </c>
      <c r="CE54" s="193">
        <f t="shared" si="190"/>
        <v>6</v>
      </c>
      <c r="CF54" s="193">
        <f t="shared" si="190"/>
        <v>30</v>
      </c>
      <c r="CG54" s="193">
        <f t="shared" si="190"/>
        <v>10</v>
      </c>
      <c r="CH54" s="193">
        <f t="shared" si="190"/>
        <v>2</v>
      </c>
      <c r="CI54" s="193">
        <f t="shared" si="190"/>
        <v>2</v>
      </c>
      <c r="CJ54" s="193">
        <f t="shared" si="190"/>
        <v>0</v>
      </c>
      <c r="CK54" s="193">
        <f t="shared" si="190"/>
        <v>0</v>
      </c>
      <c r="CL54" s="193">
        <f t="shared" si="190"/>
        <v>0</v>
      </c>
      <c r="CM54" s="193">
        <f t="shared" si="190"/>
        <v>0</v>
      </c>
      <c r="CN54" s="193">
        <f t="shared" si="190"/>
        <v>0</v>
      </c>
      <c r="CO54" s="193">
        <f t="shared" si="190"/>
        <v>0</v>
      </c>
      <c r="CP54" s="193">
        <f t="shared" si="190"/>
        <v>2040</v>
      </c>
      <c r="CQ54" s="193">
        <f t="shared" si="190"/>
        <v>0</v>
      </c>
      <c r="CR54" s="193">
        <f t="shared" si="190"/>
        <v>0</v>
      </c>
      <c r="CS54" s="193">
        <f t="shared" si="190"/>
        <v>2040</v>
      </c>
      <c r="CT54" s="193">
        <f t="shared" si="190"/>
        <v>540</v>
      </c>
      <c r="CU54" s="193">
        <f t="shared" si="190"/>
        <v>0</v>
      </c>
      <c r="CV54" s="193">
        <f t="shared" si="190"/>
        <v>1500</v>
      </c>
      <c r="CW54" s="193">
        <f t="shared" si="190"/>
        <v>0</v>
      </c>
    </row>
    <row r="55" spans="1:101" ht="24" customHeight="1" x14ac:dyDescent="0.35">
      <c r="A55" s="1"/>
      <c r="B55" s="1"/>
      <c r="C55" s="209"/>
      <c r="D55" s="1"/>
      <c r="E55" s="1"/>
      <c r="F55" s="1"/>
      <c r="G55" s="1"/>
      <c r="H55" s="1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</row>
    <row r="56" spans="1:101" ht="24" customHeight="1" x14ac:dyDescent="0.35">
      <c r="A56" s="1"/>
      <c r="B56" s="1"/>
      <c r="C56" s="209"/>
      <c r="D56" s="1"/>
      <c r="E56" s="1"/>
      <c r="F56" s="1"/>
      <c r="G56" s="1"/>
      <c r="H56" s="1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</row>
    <row r="57" spans="1:101" ht="24" customHeight="1" x14ac:dyDescent="0.35">
      <c r="A57" s="1"/>
      <c r="B57" s="1"/>
      <c r="C57" s="209"/>
      <c r="D57" s="1"/>
      <c r="E57" s="1"/>
      <c r="F57" s="1"/>
      <c r="G57" s="1"/>
      <c r="H57" s="1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</row>
    <row r="58" spans="1:101" ht="24" customHeight="1" x14ac:dyDescent="0.35">
      <c r="A58" s="1"/>
      <c r="B58" s="1"/>
      <c r="C58" s="209"/>
      <c r="D58" s="1"/>
      <c r="E58" s="1"/>
      <c r="F58" s="1"/>
      <c r="G58" s="1"/>
      <c r="H58" s="1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</row>
    <row r="59" spans="1:101" ht="24" customHeight="1" x14ac:dyDescent="0.35">
      <c r="A59" s="1"/>
      <c r="B59" s="1"/>
      <c r="C59" s="209"/>
      <c r="D59" s="1"/>
      <c r="E59" s="1"/>
      <c r="F59" s="1"/>
      <c r="G59" s="1"/>
      <c r="H59" s="1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</row>
    <row r="60" spans="1:101" ht="24" customHeight="1" x14ac:dyDescent="0.35">
      <c r="A60" s="1"/>
      <c r="B60" s="1"/>
      <c r="C60" s="209"/>
      <c r="D60" s="1"/>
      <c r="E60" s="1"/>
      <c r="F60" s="1"/>
      <c r="G60" s="1"/>
      <c r="H60" s="1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</row>
    <row r="61" spans="1:101" ht="24" customHeight="1" x14ac:dyDescent="0.35">
      <c r="A61" s="1"/>
      <c r="B61" s="1"/>
      <c r="C61" s="209"/>
      <c r="D61" s="1"/>
      <c r="E61" s="1"/>
      <c r="F61" s="1"/>
      <c r="G61" s="1"/>
      <c r="H61" s="1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</row>
    <row r="62" spans="1:101" ht="24" customHeight="1" x14ac:dyDescent="0.35">
      <c r="A62" s="1"/>
      <c r="B62" s="1"/>
      <c r="C62" s="209"/>
      <c r="D62" s="1"/>
      <c r="E62" s="1"/>
      <c r="F62" s="1"/>
      <c r="G62" s="1"/>
      <c r="H62" s="1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</row>
    <row r="63" spans="1:101" ht="24" customHeight="1" x14ac:dyDescent="0.35">
      <c r="A63" s="1"/>
      <c r="B63" s="1"/>
      <c r="C63" s="209"/>
      <c r="D63" s="1"/>
      <c r="E63" s="1"/>
      <c r="F63" s="1"/>
      <c r="G63" s="1"/>
      <c r="H63" s="1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</row>
    <row r="64" spans="1:101" ht="24" customHeight="1" x14ac:dyDescent="0.35">
      <c r="A64" s="1"/>
      <c r="B64" s="1"/>
      <c r="C64" s="209"/>
      <c r="D64" s="1"/>
      <c r="E64" s="1"/>
      <c r="F64" s="1"/>
      <c r="G64" s="1"/>
      <c r="H64" s="1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</row>
    <row r="65" spans="1:101" ht="24" customHeight="1" x14ac:dyDescent="0.35">
      <c r="A65" s="1"/>
      <c r="B65" s="1"/>
      <c r="C65" s="209"/>
      <c r="D65" s="1"/>
      <c r="E65" s="1"/>
      <c r="F65" s="1"/>
      <c r="G65" s="1"/>
      <c r="H65" s="1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</row>
    <row r="66" spans="1:101" ht="24" customHeight="1" x14ac:dyDescent="0.35">
      <c r="A66" s="1"/>
      <c r="B66" s="1"/>
      <c r="C66" s="209"/>
      <c r="D66" s="1"/>
      <c r="E66" s="1"/>
      <c r="F66" s="1"/>
      <c r="G66" s="1"/>
      <c r="H66" s="1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</row>
    <row r="67" spans="1:101" ht="24" customHeight="1" x14ac:dyDescent="0.35">
      <c r="A67" s="1"/>
      <c r="B67" s="1"/>
      <c r="C67" s="209"/>
      <c r="D67" s="1"/>
      <c r="E67" s="1"/>
      <c r="F67" s="1"/>
      <c r="G67" s="1"/>
      <c r="H67" s="1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</row>
    <row r="68" spans="1:101" ht="24" customHeight="1" x14ac:dyDescent="0.35">
      <c r="A68" s="1"/>
      <c r="B68" s="1"/>
      <c r="C68" s="209"/>
      <c r="D68" s="1"/>
      <c r="E68" s="1"/>
      <c r="F68" s="1"/>
      <c r="G68" s="1"/>
      <c r="H68" s="1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</row>
    <row r="69" spans="1:101" ht="24" customHeight="1" x14ac:dyDescent="0.35">
      <c r="A69" s="1"/>
      <c r="B69" s="1"/>
      <c r="C69" s="209"/>
      <c r="D69" s="1"/>
      <c r="E69" s="1"/>
      <c r="F69" s="1"/>
      <c r="G69" s="1"/>
      <c r="H69" s="1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</row>
    <row r="70" spans="1:101" ht="24" customHeight="1" x14ac:dyDescent="0.35">
      <c r="A70" s="1"/>
      <c r="B70" s="1"/>
      <c r="C70" s="209"/>
      <c r="D70" s="1"/>
      <c r="E70" s="1"/>
      <c r="F70" s="1"/>
      <c r="G70" s="1"/>
      <c r="H70" s="1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</row>
    <row r="71" spans="1:101" ht="24" customHeight="1" x14ac:dyDescent="0.35">
      <c r="A71" s="1"/>
      <c r="B71" s="1"/>
      <c r="C71" s="209"/>
      <c r="D71" s="1"/>
      <c r="E71" s="1"/>
      <c r="F71" s="1"/>
      <c r="G71" s="1"/>
      <c r="H71" s="1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</row>
    <row r="72" spans="1:101" ht="24" customHeight="1" x14ac:dyDescent="0.35">
      <c r="A72" s="1"/>
      <c r="B72" s="1"/>
      <c r="C72" s="209"/>
      <c r="D72" s="1"/>
      <c r="E72" s="1"/>
      <c r="F72" s="1"/>
      <c r="G72" s="1"/>
      <c r="H72" s="1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</row>
    <row r="73" spans="1:101" ht="24" customHeight="1" x14ac:dyDescent="0.35">
      <c r="A73" s="1"/>
      <c r="B73" s="1"/>
      <c r="C73" s="209"/>
      <c r="D73" s="1"/>
      <c r="E73" s="1"/>
      <c r="F73" s="1"/>
      <c r="G73" s="1"/>
      <c r="H73" s="1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</row>
    <row r="74" spans="1:101" ht="24" customHeight="1" x14ac:dyDescent="0.35">
      <c r="A74" s="1"/>
      <c r="B74" s="1"/>
      <c r="C74" s="209"/>
      <c r="D74" s="1"/>
      <c r="E74" s="1"/>
      <c r="F74" s="1"/>
      <c r="G74" s="1"/>
      <c r="H74" s="1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</row>
    <row r="75" spans="1:101" ht="24" customHeight="1" x14ac:dyDescent="0.35">
      <c r="A75" s="1"/>
      <c r="B75" s="1"/>
      <c r="C75" s="209"/>
      <c r="D75" s="1"/>
      <c r="E75" s="1"/>
      <c r="F75" s="1"/>
      <c r="G75" s="1"/>
      <c r="H75" s="1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</row>
    <row r="76" spans="1:101" ht="24" customHeight="1" x14ac:dyDescent="0.35">
      <c r="A76" s="1"/>
      <c r="B76" s="1"/>
      <c r="C76" s="209"/>
      <c r="D76" s="1"/>
      <c r="E76" s="1"/>
      <c r="F76" s="1"/>
      <c r="G76" s="1"/>
      <c r="H76" s="1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</row>
    <row r="77" spans="1:101" ht="24" customHeight="1" x14ac:dyDescent="0.35">
      <c r="A77" s="1"/>
      <c r="B77" s="1"/>
      <c r="C77" s="209"/>
      <c r="D77" s="1"/>
      <c r="E77" s="1"/>
      <c r="F77" s="1"/>
      <c r="G77" s="1"/>
      <c r="H77" s="1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</row>
    <row r="78" spans="1:101" ht="24" customHeight="1" x14ac:dyDescent="0.35">
      <c r="A78" s="1"/>
      <c r="B78" s="1"/>
      <c r="C78" s="209"/>
      <c r="D78" s="1"/>
      <c r="E78" s="1"/>
      <c r="F78" s="1"/>
      <c r="G78" s="1"/>
      <c r="H78" s="1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</row>
    <row r="79" spans="1:101" ht="24" customHeight="1" x14ac:dyDescent="0.35">
      <c r="A79" s="1"/>
      <c r="B79" s="1"/>
      <c r="C79" s="209"/>
      <c r="D79" s="1"/>
      <c r="E79" s="1"/>
      <c r="F79" s="1"/>
      <c r="G79" s="1"/>
      <c r="H79" s="1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</row>
    <row r="80" spans="1:101" ht="24" customHeight="1" x14ac:dyDescent="0.35">
      <c r="A80" s="1"/>
      <c r="B80" s="1"/>
      <c r="C80" s="209"/>
      <c r="D80" s="1"/>
      <c r="E80" s="1"/>
      <c r="F80" s="1"/>
      <c r="G80" s="1"/>
      <c r="H80" s="1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</row>
    <row r="81" spans="1:101" ht="24" customHeight="1" x14ac:dyDescent="0.35">
      <c r="A81" s="1"/>
      <c r="B81" s="1"/>
      <c r="C81" s="209"/>
      <c r="D81" s="1"/>
      <c r="E81" s="1"/>
      <c r="F81" s="1"/>
      <c r="G81" s="1"/>
      <c r="H81" s="1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</row>
    <row r="82" spans="1:101" ht="24" customHeight="1" x14ac:dyDescent="0.35">
      <c r="A82" s="1"/>
      <c r="B82" s="1"/>
      <c r="C82" s="209"/>
      <c r="D82" s="1"/>
      <c r="E82" s="1"/>
      <c r="F82" s="1"/>
      <c r="G82" s="1"/>
      <c r="H82" s="1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</row>
    <row r="83" spans="1:101" ht="24" customHeight="1" x14ac:dyDescent="0.35">
      <c r="A83" s="1"/>
      <c r="B83" s="1"/>
      <c r="C83" s="209"/>
      <c r="D83" s="1"/>
      <c r="E83" s="1"/>
      <c r="F83" s="1"/>
      <c r="G83" s="1"/>
      <c r="H83" s="1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</row>
    <row r="84" spans="1:101" ht="24" customHeight="1" x14ac:dyDescent="0.35">
      <c r="A84" s="1"/>
      <c r="B84" s="1"/>
      <c r="C84" s="209"/>
      <c r="D84" s="1"/>
      <c r="E84" s="1"/>
      <c r="F84" s="1"/>
      <c r="G84" s="1"/>
      <c r="H84" s="1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</row>
    <row r="85" spans="1:101" ht="24" customHeight="1" x14ac:dyDescent="0.35">
      <c r="A85" s="1"/>
      <c r="B85" s="1"/>
      <c r="C85" s="209"/>
      <c r="D85" s="1"/>
      <c r="E85" s="1"/>
      <c r="F85" s="1"/>
      <c r="G85" s="1"/>
      <c r="H85" s="1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</row>
    <row r="86" spans="1:101" ht="24" customHeight="1" x14ac:dyDescent="0.35">
      <c r="A86" s="1"/>
      <c r="B86" s="1"/>
      <c r="C86" s="209"/>
      <c r="D86" s="1"/>
      <c r="E86" s="1"/>
      <c r="F86" s="1"/>
      <c r="G86" s="1"/>
      <c r="H86" s="1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</row>
    <row r="87" spans="1:101" ht="24" customHeight="1" x14ac:dyDescent="0.35">
      <c r="A87" s="1"/>
      <c r="B87" s="1"/>
      <c r="C87" s="209"/>
      <c r="D87" s="1"/>
      <c r="E87" s="1"/>
      <c r="F87" s="1"/>
      <c r="G87" s="1"/>
      <c r="H87" s="1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</row>
    <row r="88" spans="1:101" ht="24" customHeight="1" x14ac:dyDescent="0.35">
      <c r="A88" s="1"/>
      <c r="B88" s="1"/>
      <c r="C88" s="209"/>
      <c r="D88" s="1"/>
      <c r="E88" s="1"/>
      <c r="F88" s="1"/>
      <c r="G88" s="1"/>
      <c r="H88" s="1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</row>
    <row r="89" spans="1:101" ht="24" customHeight="1" x14ac:dyDescent="0.35">
      <c r="A89" s="1"/>
      <c r="B89" s="1"/>
      <c r="C89" s="209"/>
      <c r="D89" s="1"/>
      <c r="E89" s="1"/>
      <c r="F89" s="1"/>
      <c r="G89" s="1"/>
      <c r="H89" s="1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</row>
    <row r="90" spans="1:101" ht="24" customHeight="1" x14ac:dyDescent="0.35">
      <c r="A90" s="1"/>
      <c r="B90" s="1"/>
      <c r="C90" s="209"/>
      <c r="D90" s="1"/>
      <c r="E90" s="1"/>
      <c r="F90" s="1"/>
      <c r="G90" s="1"/>
      <c r="H90" s="1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</row>
    <row r="91" spans="1:101" ht="24" customHeight="1" x14ac:dyDescent="0.35">
      <c r="A91" s="1"/>
      <c r="B91" s="1"/>
      <c r="C91" s="209"/>
      <c r="D91" s="1"/>
      <c r="E91" s="1"/>
      <c r="F91" s="1"/>
      <c r="G91" s="1"/>
      <c r="H91" s="1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</row>
    <row r="92" spans="1:101" ht="24" customHeight="1" x14ac:dyDescent="0.35">
      <c r="A92" s="1"/>
      <c r="B92" s="1"/>
      <c r="C92" s="209"/>
      <c r="D92" s="1"/>
      <c r="E92" s="1"/>
      <c r="F92" s="1"/>
      <c r="G92" s="1"/>
      <c r="H92" s="1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</row>
    <row r="93" spans="1:101" ht="24" customHeight="1" x14ac:dyDescent="0.35">
      <c r="A93" s="1"/>
      <c r="B93" s="1"/>
      <c r="C93" s="209"/>
      <c r="D93" s="1"/>
      <c r="E93" s="1"/>
      <c r="F93" s="1"/>
      <c r="G93" s="1"/>
      <c r="H93" s="1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</row>
    <row r="94" spans="1:101" ht="24" customHeight="1" x14ac:dyDescent="0.35">
      <c r="A94" s="1"/>
      <c r="B94" s="1"/>
      <c r="C94" s="209"/>
      <c r="D94" s="1"/>
      <c r="E94" s="1"/>
      <c r="F94" s="1"/>
      <c r="G94" s="1"/>
      <c r="H94" s="1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</row>
    <row r="95" spans="1:101" ht="24" customHeight="1" x14ac:dyDescent="0.35">
      <c r="A95" s="1"/>
      <c r="B95" s="1"/>
      <c r="C95" s="209"/>
      <c r="D95" s="1"/>
      <c r="E95" s="1"/>
      <c r="F95" s="1"/>
      <c r="G95" s="1"/>
      <c r="H95" s="1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</row>
    <row r="96" spans="1:101" ht="24" customHeight="1" x14ac:dyDescent="0.35">
      <c r="A96" s="1"/>
      <c r="B96" s="1"/>
      <c r="C96" s="209"/>
      <c r="D96" s="1"/>
      <c r="E96" s="1"/>
      <c r="F96" s="1"/>
      <c r="G96" s="1"/>
      <c r="H96" s="1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</row>
    <row r="97" spans="1:101" ht="24" customHeight="1" x14ac:dyDescent="0.35">
      <c r="A97" s="1"/>
      <c r="B97" s="1"/>
      <c r="C97" s="209"/>
      <c r="D97" s="1"/>
      <c r="E97" s="1"/>
      <c r="F97" s="1"/>
      <c r="G97" s="1"/>
      <c r="H97" s="1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</row>
    <row r="98" spans="1:101" ht="24" customHeight="1" x14ac:dyDescent="0.35">
      <c r="A98" s="1"/>
      <c r="B98" s="1"/>
      <c r="C98" s="209"/>
      <c r="D98" s="1"/>
      <c r="E98" s="1"/>
      <c r="F98" s="1"/>
      <c r="G98" s="1"/>
      <c r="H98" s="1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</row>
    <row r="99" spans="1:101" ht="24" customHeight="1" x14ac:dyDescent="0.35">
      <c r="A99" s="1"/>
      <c r="B99" s="1"/>
      <c r="C99" s="209"/>
      <c r="D99" s="1"/>
      <c r="E99" s="1"/>
      <c r="F99" s="1"/>
      <c r="G99" s="1"/>
      <c r="H99" s="1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</row>
    <row r="100" spans="1:101" ht="24" customHeight="1" x14ac:dyDescent="0.35">
      <c r="A100" s="1"/>
      <c r="B100" s="1"/>
      <c r="C100" s="209"/>
      <c r="D100" s="1"/>
      <c r="E100" s="1"/>
      <c r="F100" s="1"/>
      <c r="G100" s="1"/>
      <c r="H100" s="1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</row>
    <row r="101" spans="1:101" ht="24" customHeight="1" x14ac:dyDescent="0.35">
      <c r="A101" s="1"/>
      <c r="B101" s="1"/>
      <c r="C101" s="209"/>
      <c r="D101" s="1"/>
      <c r="E101" s="1"/>
      <c r="F101" s="1"/>
      <c r="G101" s="1"/>
      <c r="H101" s="1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</row>
    <row r="102" spans="1:101" ht="24" customHeight="1" x14ac:dyDescent="0.35">
      <c r="A102" s="1"/>
      <c r="B102" s="1"/>
      <c r="C102" s="209"/>
      <c r="D102" s="1"/>
      <c r="E102" s="1"/>
      <c r="F102" s="1"/>
      <c r="G102" s="1"/>
      <c r="H102" s="1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</row>
    <row r="103" spans="1:101" ht="24" customHeight="1" x14ac:dyDescent="0.35">
      <c r="A103" s="1"/>
      <c r="B103" s="1"/>
      <c r="C103" s="209"/>
      <c r="D103" s="1"/>
      <c r="E103" s="1"/>
      <c r="F103" s="1"/>
      <c r="G103" s="1"/>
      <c r="H103" s="1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</row>
    <row r="104" spans="1:101" ht="24" customHeight="1" x14ac:dyDescent="0.35">
      <c r="A104" s="1"/>
      <c r="B104" s="1"/>
      <c r="C104" s="209"/>
      <c r="D104" s="1"/>
      <c r="E104" s="1"/>
      <c r="F104" s="1"/>
      <c r="G104" s="1"/>
      <c r="H104" s="1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</row>
    <row r="105" spans="1:101" ht="24" customHeight="1" x14ac:dyDescent="0.35">
      <c r="A105" s="1"/>
      <c r="B105" s="1"/>
      <c r="C105" s="209"/>
      <c r="D105" s="1"/>
      <c r="E105" s="1"/>
      <c r="F105" s="1"/>
      <c r="G105" s="1"/>
      <c r="H105" s="1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</row>
    <row r="106" spans="1:101" ht="24" customHeight="1" x14ac:dyDescent="0.35">
      <c r="A106" s="1"/>
      <c r="B106" s="1"/>
      <c r="C106" s="209"/>
      <c r="D106" s="1"/>
      <c r="E106" s="1"/>
      <c r="F106" s="1"/>
      <c r="G106" s="1"/>
      <c r="H106" s="1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</row>
    <row r="107" spans="1:101" ht="24" customHeight="1" x14ac:dyDescent="0.35">
      <c r="A107" s="1"/>
      <c r="B107" s="1"/>
      <c r="C107" s="209"/>
      <c r="D107" s="1"/>
      <c r="E107" s="1"/>
      <c r="F107" s="1"/>
      <c r="G107" s="1"/>
      <c r="H107" s="1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</row>
    <row r="108" spans="1:101" ht="24" customHeight="1" x14ac:dyDescent="0.35">
      <c r="A108" s="1"/>
      <c r="B108" s="1"/>
      <c r="C108" s="209"/>
      <c r="D108" s="1"/>
      <c r="E108" s="1"/>
      <c r="F108" s="1"/>
      <c r="G108" s="1"/>
      <c r="H108" s="1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</row>
    <row r="109" spans="1:101" ht="24" customHeight="1" x14ac:dyDescent="0.35">
      <c r="A109" s="1"/>
      <c r="B109" s="1"/>
      <c r="C109" s="209"/>
      <c r="D109" s="1"/>
      <c r="E109" s="1"/>
      <c r="F109" s="1"/>
      <c r="G109" s="1"/>
      <c r="H109" s="1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</row>
    <row r="110" spans="1:101" ht="24" customHeight="1" x14ac:dyDescent="0.35">
      <c r="A110" s="1"/>
      <c r="B110" s="1"/>
      <c r="C110" s="209"/>
      <c r="D110" s="1"/>
      <c r="E110" s="1"/>
      <c r="F110" s="1"/>
      <c r="G110" s="1"/>
      <c r="H110" s="1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</row>
    <row r="111" spans="1:101" ht="24" customHeight="1" x14ac:dyDescent="0.35">
      <c r="A111" s="1"/>
      <c r="B111" s="1"/>
      <c r="C111" s="209"/>
      <c r="D111" s="1"/>
      <c r="E111" s="1"/>
      <c r="F111" s="1"/>
      <c r="G111" s="1"/>
      <c r="H111" s="1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</row>
    <row r="112" spans="1:101" ht="24" customHeight="1" x14ac:dyDescent="0.35">
      <c r="A112" s="1"/>
      <c r="B112" s="1"/>
      <c r="C112" s="209"/>
      <c r="D112" s="1"/>
      <c r="E112" s="1"/>
      <c r="F112" s="1"/>
      <c r="G112" s="1"/>
      <c r="H112" s="1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</row>
    <row r="113" spans="1:101" ht="24" customHeight="1" x14ac:dyDescent="0.35">
      <c r="A113" s="1"/>
      <c r="B113" s="1"/>
      <c r="C113" s="209"/>
      <c r="D113" s="1"/>
      <c r="E113" s="1"/>
      <c r="F113" s="1"/>
      <c r="G113" s="1"/>
      <c r="H113" s="1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</row>
    <row r="114" spans="1:101" ht="24" customHeight="1" x14ac:dyDescent="0.35">
      <c r="A114" s="1"/>
      <c r="B114" s="1"/>
      <c r="C114" s="209"/>
      <c r="D114" s="1"/>
      <c r="E114" s="1"/>
      <c r="F114" s="1"/>
      <c r="G114" s="1"/>
      <c r="H114" s="1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</row>
    <row r="115" spans="1:101" ht="24" customHeight="1" x14ac:dyDescent="0.35">
      <c r="A115" s="1"/>
      <c r="B115" s="1"/>
      <c r="C115" s="209"/>
      <c r="D115" s="1"/>
      <c r="E115" s="1"/>
      <c r="F115" s="1"/>
      <c r="G115" s="1"/>
      <c r="H115" s="1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</row>
    <row r="116" spans="1:101" ht="24" customHeight="1" x14ac:dyDescent="0.35">
      <c r="A116" s="1"/>
      <c r="B116" s="1"/>
      <c r="C116" s="209"/>
      <c r="D116" s="1"/>
      <c r="E116" s="1"/>
      <c r="F116" s="1"/>
      <c r="G116" s="1"/>
      <c r="H116" s="1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</row>
    <row r="117" spans="1:101" ht="24" customHeight="1" x14ac:dyDescent="0.35">
      <c r="A117" s="1"/>
      <c r="B117" s="1"/>
      <c r="C117" s="209"/>
      <c r="D117" s="1"/>
      <c r="E117" s="1"/>
      <c r="F117" s="1"/>
      <c r="G117" s="1"/>
      <c r="H117" s="1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</row>
    <row r="118" spans="1:101" ht="24" customHeight="1" x14ac:dyDescent="0.35">
      <c r="A118" s="1"/>
      <c r="B118" s="1"/>
      <c r="C118" s="209"/>
      <c r="D118" s="1"/>
      <c r="E118" s="1"/>
      <c r="F118" s="1"/>
      <c r="G118" s="1"/>
      <c r="H118" s="1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</row>
    <row r="119" spans="1:101" ht="24" customHeight="1" x14ac:dyDescent="0.35">
      <c r="A119" s="1"/>
      <c r="B119" s="1"/>
      <c r="C119" s="209"/>
      <c r="D119" s="1"/>
      <c r="E119" s="1"/>
      <c r="F119" s="1"/>
      <c r="G119" s="1"/>
      <c r="H119" s="1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</row>
    <row r="120" spans="1:101" ht="24" customHeight="1" x14ac:dyDescent="0.35">
      <c r="A120" s="1"/>
      <c r="B120" s="1"/>
      <c r="C120" s="209"/>
      <c r="D120" s="1"/>
      <c r="E120" s="1"/>
      <c r="F120" s="1"/>
      <c r="G120" s="1"/>
      <c r="H120" s="1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</row>
    <row r="121" spans="1:101" ht="24" customHeight="1" x14ac:dyDescent="0.35">
      <c r="A121" s="1"/>
      <c r="B121" s="1"/>
      <c r="C121" s="209"/>
      <c r="D121" s="1"/>
      <c r="E121" s="1"/>
      <c r="F121" s="1"/>
      <c r="G121" s="1"/>
      <c r="H121" s="1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</row>
    <row r="122" spans="1:101" ht="24" customHeight="1" x14ac:dyDescent="0.35">
      <c r="A122" s="1"/>
      <c r="B122" s="1"/>
      <c r="C122" s="209"/>
      <c r="D122" s="1"/>
      <c r="E122" s="1"/>
      <c r="F122" s="1"/>
      <c r="G122" s="1"/>
      <c r="H122" s="1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</row>
    <row r="123" spans="1:101" ht="24" customHeight="1" x14ac:dyDescent="0.35">
      <c r="A123" s="1"/>
      <c r="B123" s="1"/>
      <c r="C123" s="209"/>
      <c r="D123" s="1"/>
      <c r="E123" s="1"/>
      <c r="F123" s="1"/>
      <c r="G123" s="1"/>
      <c r="H123" s="1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</row>
    <row r="124" spans="1:101" ht="24" customHeight="1" x14ac:dyDescent="0.35">
      <c r="A124" s="1"/>
      <c r="B124" s="1"/>
      <c r="C124" s="209"/>
      <c r="D124" s="1"/>
      <c r="E124" s="1"/>
      <c r="F124" s="1"/>
      <c r="G124" s="1"/>
      <c r="H124" s="1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</row>
    <row r="125" spans="1:101" ht="24" customHeight="1" x14ac:dyDescent="0.35">
      <c r="A125" s="1"/>
      <c r="B125" s="1"/>
      <c r="C125" s="209"/>
      <c r="D125" s="1"/>
      <c r="E125" s="1"/>
      <c r="F125" s="1"/>
      <c r="G125" s="1"/>
      <c r="H125" s="1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</row>
    <row r="126" spans="1:101" ht="24" customHeight="1" x14ac:dyDescent="0.35">
      <c r="A126" s="1"/>
      <c r="B126" s="1"/>
      <c r="C126" s="209"/>
      <c r="D126" s="1"/>
      <c r="E126" s="1"/>
      <c r="F126" s="1"/>
      <c r="G126" s="1"/>
      <c r="H126" s="1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</row>
    <row r="127" spans="1:101" ht="24" customHeight="1" x14ac:dyDescent="0.35">
      <c r="A127" s="1"/>
      <c r="B127" s="1"/>
      <c r="C127" s="209"/>
      <c r="D127" s="1"/>
      <c r="E127" s="1"/>
      <c r="F127" s="1"/>
      <c r="G127" s="1"/>
      <c r="H127" s="1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</row>
    <row r="128" spans="1:101" ht="24" customHeight="1" x14ac:dyDescent="0.35">
      <c r="A128" s="1"/>
      <c r="B128" s="1"/>
      <c r="C128" s="209"/>
      <c r="D128" s="1"/>
      <c r="E128" s="1"/>
      <c r="F128" s="1"/>
      <c r="G128" s="1"/>
      <c r="H128" s="1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</row>
    <row r="129" spans="1:101" ht="24" customHeight="1" x14ac:dyDescent="0.35">
      <c r="A129" s="1"/>
      <c r="B129" s="1"/>
      <c r="C129" s="209"/>
      <c r="D129" s="1"/>
      <c r="E129" s="1"/>
      <c r="F129" s="1"/>
      <c r="G129" s="1"/>
      <c r="H129" s="1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</row>
    <row r="130" spans="1:101" ht="24" customHeight="1" x14ac:dyDescent="0.35">
      <c r="A130" s="1"/>
      <c r="B130" s="1"/>
      <c r="C130" s="209"/>
      <c r="D130" s="1"/>
      <c r="E130" s="1"/>
      <c r="F130" s="1"/>
      <c r="G130" s="1"/>
      <c r="H130" s="1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</row>
    <row r="131" spans="1:101" ht="24" customHeight="1" x14ac:dyDescent="0.35">
      <c r="A131" s="1"/>
      <c r="B131" s="1"/>
      <c r="C131" s="209"/>
      <c r="D131" s="1"/>
      <c r="E131" s="1"/>
      <c r="F131" s="1"/>
      <c r="G131" s="1"/>
      <c r="H131" s="1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</row>
    <row r="132" spans="1:101" ht="24" customHeight="1" x14ac:dyDescent="0.35">
      <c r="A132" s="1"/>
      <c r="B132" s="1"/>
      <c r="C132" s="209"/>
      <c r="D132" s="1"/>
      <c r="E132" s="1"/>
      <c r="F132" s="1"/>
      <c r="G132" s="1"/>
      <c r="H132" s="1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</row>
    <row r="133" spans="1:101" ht="24" customHeight="1" x14ac:dyDescent="0.35">
      <c r="A133" s="1"/>
      <c r="B133" s="1"/>
      <c r="C133" s="209"/>
      <c r="D133" s="1"/>
      <c r="E133" s="1"/>
      <c r="F133" s="1"/>
      <c r="G133" s="1"/>
      <c r="H133" s="1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</row>
    <row r="134" spans="1:101" ht="24" customHeight="1" x14ac:dyDescent="0.35">
      <c r="A134" s="1"/>
      <c r="B134" s="1"/>
      <c r="C134" s="209"/>
      <c r="D134" s="1"/>
      <c r="E134" s="1"/>
      <c r="F134" s="1"/>
      <c r="G134" s="1"/>
      <c r="H134" s="1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</row>
    <row r="135" spans="1:101" ht="24" customHeight="1" x14ac:dyDescent="0.35">
      <c r="A135" s="1"/>
      <c r="B135" s="1"/>
      <c r="C135" s="209"/>
      <c r="D135" s="1"/>
      <c r="E135" s="1"/>
      <c r="F135" s="1"/>
      <c r="G135" s="1"/>
      <c r="H135" s="1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</row>
    <row r="136" spans="1:101" ht="24" customHeight="1" x14ac:dyDescent="0.35">
      <c r="A136" s="1"/>
      <c r="B136" s="1"/>
      <c r="C136" s="209"/>
      <c r="D136" s="1"/>
      <c r="E136" s="1"/>
      <c r="F136" s="1"/>
      <c r="G136" s="1"/>
      <c r="H136" s="1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</row>
    <row r="137" spans="1:101" ht="24" customHeight="1" x14ac:dyDescent="0.35">
      <c r="A137" s="1"/>
      <c r="B137" s="1"/>
      <c r="C137" s="209"/>
      <c r="D137" s="1"/>
      <c r="E137" s="1"/>
      <c r="F137" s="1"/>
      <c r="G137" s="1"/>
      <c r="H137" s="1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</row>
    <row r="138" spans="1:101" ht="24" customHeight="1" x14ac:dyDescent="0.35">
      <c r="A138" s="1"/>
      <c r="B138" s="1"/>
      <c r="C138" s="209"/>
      <c r="D138" s="1"/>
      <c r="E138" s="1"/>
      <c r="F138" s="1"/>
      <c r="G138" s="1"/>
      <c r="H138" s="1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</row>
    <row r="139" spans="1:101" ht="24" customHeight="1" x14ac:dyDescent="0.35">
      <c r="A139" s="1"/>
      <c r="B139" s="1"/>
      <c r="C139" s="209"/>
      <c r="D139" s="1"/>
      <c r="E139" s="1"/>
      <c r="F139" s="1"/>
      <c r="G139" s="1"/>
      <c r="H139" s="1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</row>
    <row r="140" spans="1:101" ht="24" customHeight="1" x14ac:dyDescent="0.35">
      <c r="A140" s="1"/>
      <c r="B140" s="1"/>
      <c r="C140" s="209"/>
      <c r="D140" s="1"/>
      <c r="E140" s="1"/>
      <c r="F140" s="1"/>
      <c r="G140" s="1"/>
      <c r="H140" s="1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</row>
    <row r="141" spans="1:101" ht="24" customHeight="1" x14ac:dyDescent="0.35">
      <c r="A141" s="1"/>
      <c r="B141" s="1"/>
      <c r="C141" s="209"/>
      <c r="D141" s="1"/>
      <c r="E141" s="1"/>
      <c r="F141" s="1"/>
      <c r="G141" s="1"/>
      <c r="H141" s="1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</row>
    <row r="142" spans="1:101" ht="24" customHeight="1" x14ac:dyDescent="0.35">
      <c r="A142" s="1"/>
      <c r="B142" s="1"/>
      <c r="C142" s="209"/>
      <c r="D142" s="1"/>
      <c r="E142" s="1"/>
      <c r="F142" s="1"/>
      <c r="G142" s="1"/>
      <c r="H142" s="1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</row>
    <row r="143" spans="1:101" ht="24" customHeight="1" x14ac:dyDescent="0.35">
      <c r="A143" s="1"/>
      <c r="B143" s="1"/>
      <c r="C143" s="209"/>
      <c r="D143" s="1"/>
      <c r="E143" s="1"/>
      <c r="F143" s="1"/>
      <c r="G143" s="1"/>
      <c r="H143" s="1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</row>
    <row r="144" spans="1:101" ht="24" customHeight="1" x14ac:dyDescent="0.35">
      <c r="A144" s="1"/>
      <c r="B144" s="1"/>
      <c r="C144" s="209"/>
      <c r="D144" s="1"/>
      <c r="E144" s="1"/>
      <c r="F144" s="1"/>
      <c r="G144" s="1"/>
      <c r="H144" s="1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</row>
    <row r="145" spans="1:101" ht="24" customHeight="1" x14ac:dyDescent="0.35">
      <c r="A145" s="1"/>
      <c r="B145" s="1"/>
      <c r="C145" s="209"/>
      <c r="D145" s="1"/>
      <c r="E145" s="1"/>
      <c r="F145" s="1"/>
      <c r="G145" s="1"/>
      <c r="H145" s="1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</row>
    <row r="146" spans="1:101" ht="24" customHeight="1" x14ac:dyDescent="0.35">
      <c r="A146" s="1"/>
      <c r="B146" s="1"/>
      <c r="C146" s="209"/>
      <c r="D146" s="1"/>
      <c r="E146" s="1"/>
      <c r="F146" s="1"/>
      <c r="G146" s="1"/>
      <c r="H146" s="1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</row>
    <row r="147" spans="1:101" ht="24" customHeight="1" x14ac:dyDescent="0.35">
      <c r="A147" s="1"/>
      <c r="B147" s="1"/>
      <c r="C147" s="209"/>
      <c r="D147" s="1"/>
      <c r="E147" s="1"/>
      <c r="F147" s="1"/>
      <c r="G147" s="1"/>
      <c r="H147" s="1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</row>
    <row r="148" spans="1:101" ht="24" customHeight="1" x14ac:dyDescent="0.35">
      <c r="A148" s="1"/>
      <c r="B148" s="1"/>
      <c r="C148" s="209"/>
      <c r="D148" s="1"/>
      <c r="E148" s="1"/>
      <c r="F148" s="1"/>
      <c r="G148" s="1"/>
      <c r="H148" s="1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</row>
    <row r="149" spans="1:101" ht="24" customHeight="1" x14ac:dyDescent="0.35">
      <c r="A149" s="1"/>
      <c r="B149" s="1"/>
      <c r="C149" s="209"/>
      <c r="D149" s="1"/>
      <c r="E149" s="1"/>
      <c r="F149" s="1"/>
      <c r="G149" s="1"/>
      <c r="H149" s="1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</row>
    <row r="150" spans="1:101" ht="24" customHeight="1" x14ac:dyDescent="0.35">
      <c r="A150" s="1"/>
      <c r="B150" s="1"/>
      <c r="C150" s="209"/>
      <c r="D150" s="1"/>
      <c r="E150" s="1"/>
      <c r="F150" s="1"/>
      <c r="G150" s="1"/>
      <c r="H150" s="1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</row>
    <row r="151" spans="1:101" ht="24" customHeight="1" x14ac:dyDescent="0.35">
      <c r="A151" s="1"/>
      <c r="B151" s="1"/>
      <c r="C151" s="209"/>
      <c r="D151" s="1"/>
      <c r="E151" s="1"/>
      <c r="F151" s="1"/>
      <c r="G151" s="1"/>
      <c r="H151" s="1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</row>
    <row r="152" spans="1:101" ht="24" customHeight="1" x14ac:dyDescent="0.35">
      <c r="A152" s="1"/>
      <c r="B152" s="1"/>
      <c r="C152" s="209"/>
      <c r="D152" s="1"/>
      <c r="E152" s="1"/>
      <c r="F152" s="1"/>
      <c r="G152" s="1"/>
      <c r="H152" s="1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</row>
    <row r="153" spans="1:101" ht="24" customHeight="1" x14ac:dyDescent="0.35">
      <c r="A153" s="1"/>
      <c r="B153" s="1"/>
      <c r="C153" s="209"/>
      <c r="D153" s="1"/>
      <c r="E153" s="1"/>
      <c r="F153" s="1"/>
      <c r="G153" s="1"/>
      <c r="H153" s="1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</row>
    <row r="154" spans="1:101" ht="24" customHeight="1" x14ac:dyDescent="0.35">
      <c r="A154" s="1"/>
      <c r="B154" s="1"/>
      <c r="C154" s="209"/>
      <c r="D154" s="1"/>
      <c r="E154" s="1"/>
      <c r="F154" s="1"/>
      <c r="G154" s="1"/>
      <c r="H154" s="1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</row>
    <row r="155" spans="1:101" ht="24" customHeight="1" x14ac:dyDescent="0.35">
      <c r="A155" s="1"/>
      <c r="B155" s="1"/>
      <c r="C155" s="209"/>
      <c r="D155" s="1"/>
      <c r="E155" s="1"/>
      <c r="F155" s="1"/>
      <c r="G155" s="1"/>
      <c r="H155" s="1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</row>
    <row r="156" spans="1:101" ht="24" customHeight="1" x14ac:dyDescent="0.35">
      <c r="A156" s="1"/>
      <c r="B156" s="1"/>
      <c r="C156" s="209"/>
      <c r="D156" s="1"/>
      <c r="E156" s="1"/>
      <c r="F156" s="1"/>
      <c r="G156" s="1"/>
      <c r="H156" s="1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</row>
    <row r="157" spans="1:101" ht="24" customHeight="1" x14ac:dyDescent="0.35">
      <c r="A157" s="1"/>
      <c r="B157" s="1"/>
      <c r="C157" s="209"/>
      <c r="D157" s="1"/>
      <c r="E157" s="1"/>
      <c r="F157" s="1"/>
      <c r="G157" s="1"/>
      <c r="H157" s="1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</row>
    <row r="158" spans="1:101" ht="24" customHeight="1" x14ac:dyDescent="0.35">
      <c r="A158" s="1"/>
      <c r="B158" s="1"/>
      <c r="C158" s="209"/>
      <c r="D158" s="1"/>
      <c r="E158" s="1"/>
      <c r="F158" s="1"/>
      <c r="G158" s="1"/>
      <c r="H158" s="1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</row>
    <row r="159" spans="1:101" ht="24" customHeight="1" x14ac:dyDescent="0.35">
      <c r="A159" s="1"/>
      <c r="B159" s="1"/>
      <c r="C159" s="209"/>
      <c r="D159" s="1"/>
      <c r="E159" s="1"/>
      <c r="F159" s="1"/>
      <c r="G159" s="1"/>
      <c r="H159" s="1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</row>
    <row r="160" spans="1:101" ht="24" customHeight="1" x14ac:dyDescent="0.35">
      <c r="A160" s="1"/>
      <c r="B160" s="1"/>
      <c r="C160" s="209"/>
      <c r="D160" s="1"/>
      <c r="E160" s="1"/>
      <c r="F160" s="1"/>
      <c r="G160" s="1"/>
      <c r="H160" s="1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</row>
    <row r="161" spans="1:101" ht="24" customHeight="1" x14ac:dyDescent="0.35">
      <c r="A161" s="1"/>
      <c r="B161" s="1"/>
      <c r="C161" s="209"/>
      <c r="D161" s="1"/>
      <c r="E161" s="1"/>
      <c r="F161" s="1"/>
      <c r="G161" s="1"/>
      <c r="H161" s="1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</row>
    <row r="162" spans="1:101" ht="24" customHeight="1" x14ac:dyDescent="0.35">
      <c r="A162" s="1"/>
      <c r="B162" s="1"/>
      <c r="C162" s="209"/>
      <c r="D162" s="1"/>
      <c r="E162" s="1"/>
      <c r="F162" s="1"/>
      <c r="G162" s="1"/>
      <c r="H162" s="1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</row>
    <row r="163" spans="1:101" ht="24" customHeight="1" x14ac:dyDescent="0.35">
      <c r="A163" s="1"/>
      <c r="B163" s="1"/>
      <c r="C163" s="209"/>
      <c r="D163" s="1"/>
      <c r="E163" s="1"/>
      <c r="F163" s="1"/>
      <c r="G163" s="1"/>
      <c r="H163" s="1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</row>
    <row r="164" spans="1:101" ht="24" customHeight="1" x14ac:dyDescent="0.35">
      <c r="A164" s="1"/>
      <c r="B164" s="1"/>
      <c r="C164" s="209"/>
      <c r="D164" s="1"/>
      <c r="E164" s="1"/>
      <c r="F164" s="1"/>
      <c r="G164" s="1"/>
      <c r="H164" s="1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</row>
    <row r="165" spans="1:101" ht="24" customHeight="1" x14ac:dyDescent="0.35">
      <c r="A165" s="1"/>
      <c r="B165" s="1"/>
      <c r="C165" s="209"/>
      <c r="D165" s="1"/>
      <c r="E165" s="1"/>
      <c r="F165" s="1"/>
      <c r="G165" s="1"/>
      <c r="H165" s="1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</row>
    <row r="166" spans="1:101" ht="24" customHeight="1" x14ac:dyDescent="0.35">
      <c r="A166" s="1"/>
      <c r="B166" s="1"/>
      <c r="C166" s="209"/>
      <c r="D166" s="1"/>
      <c r="E166" s="1"/>
      <c r="F166" s="1"/>
      <c r="G166" s="1"/>
      <c r="H166" s="1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</row>
    <row r="167" spans="1:101" ht="24" customHeight="1" x14ac:dyDescent="0.35">
      <c r="A167" s="1"/>
      <c r="B167" s="1"/>
      <c r="C167" s="209"/>
      <c r="D167" s="1"/>
      <c r="E167" s="1"/>
      <c r="F167" s="1"/>
      <c r="G167" s="1"/>
      <c r="H167" s="1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</row>
    <row r="168" spans="1:101" ht="24" customHeight="1" x14ac:dyDescent="0.35">
      <c r="A168" s="1"/>
      <c r="B168" s="1"/>
      <c r="C168" s="209"/>
      <c r="D168" s="1"/>
      <c r="E168" s="1"/>
      <c r="F168" s="1"/>
      <c r="G168" s="1"/>
      <c r="H168" s="1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</row>
    <row r="169" spans="1:101" ht="24" customHeight="1" x14ac:dyDescent="0.35">
      <c r="A169" s="1"/>
      <c r="B169" s="1"/>
      <c r="C169" s="209"/>
      <c r="D169" s="1"/>
      <c r="E169" s="1"/>
      <c r="F169" s="1"/>
      <c r="G169" s="1"/>
      <c r="H169" s="1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</row>
    <row r="170" spans="1:101" ht="24" customHeight="1" x14ac:dyDescent="0.35">
      <c r="A170" s="1"/>
      <c r="B170" s="1"/>
      <c r="C170" s="209"/>
      <c r="D170" s="1"/>
      <c r="E170" s="1"/>
      <c r="F170" s="1"/>
      <c r="G170" s="1"/>
      <c r="H170" s="1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</row>
    <row r="171" spans="1:101" ht="24" customHeight="1" x14ac:dyDescent="0.35">
      <c r="A171" s="1"/>
      <c r="B171" s="1"/>
      <c r="C171" s="209"/>
      <c r="D171" s="1"/>
      <c r="E171" s="1"/>
      <c r="F171" s="1"/>
      <c r="G171" s="1"/>
      <c r="H171" s="1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</row>
    <row r="172" spans="1:101" ht="24" customHeight="1" x14ac:dyDescent="0.35">
      <c r="A172" s="1"/>
      <c r="B172" s="1"/>
      <c r="C172" s="209"/>
      <c r="D172" s="1"/>
      <c r="E172" s="1"/>
      <c r="F172" s="1"/>
      <c r="G172" s="1"/>
      <c r="H172" s="1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</row>
    <row r="173" spans="1:101" ht="24" customHeight="1" x14ac:dyDescent="0.35">
      <c r="A173" s="1"/>
      <c r="B173" s="1"/>
      <c r="C173" s="209"/>
      <c r="D173" s="1"/>
      <c r="E173" s="1"/>
      <c r="F173" s="1"/>
      <c r="G173" s="1"/>
      <c r="H173" s="1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</row>
    <row r="174" spans="1:101" ht="24" customHeight="1" x14ac:dyDescent="0.35">
      <c r="A174" s="1"/>
      <c r="B174" s="1"/>
      <c r="C174" s="209"/>
      <c r="D174" s="1"/>
      <c r="E174" s="1"/>
      <c r="F174" s="1"/>
      <c r="G174" s="1"/>
      <c r="H174" s="1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</row>
    <row r="175" spans="1:101" ht="24" customHeight="1" x14ac:dyDescent="0.35">
      <c r="A175" s="1"/>
      <c r="B175" s="1"/>
      <c r="C175" s="209"/>
      <c r="D175" s="1"/>
      <c r="E175" s="1"/>
      <c r="F175" s="1"/>
      <c r="G175" s="1"/>
      <c r="H175" s="1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</row>
    <row r="176" spans="1:101" ht="24" customHeight="1" x14ac:dyDescent="0.35">
      <c r="A176" s="1"/>
      <c r="B176" s="1"/>
      <c r="C176" s="209"/>
      <c r="D176" s="1"/>
      <c r="E176" s="1"/>
      <c r="F176" s="1"/>
      <c r="G176" s="1"/>
      <c r="H176" s="1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</row>
    <row r="177" spans="1:101" ht="24" customHeight="1" x14ac:dyDescent="0.35">
      <c r="A177" s="1"/>
      <c r="B177" s="1"/>
      <c r="C177" s="209"/>
      <c r="D177" s="1"/>
      <c r="E177" s="1"/>
      <c r="F177" s="1"/>
      <c r="G177" s="1"/>
      <c r="H177" s="1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</row>
    <row r="178" spans="1:101" ht="24" customHeight="1" x14ac:dyDescent="0.35">
      <c r="A178" s="1"/>
      <c r="B178" s="1"/>
      <c r="C178" s="209"/>
      <c r="D178" s="1"/>
      <c r="E178" s="1"/>
      <c r="F178" s="1"/>
      <c r="G178" s="1"/>
      <c r="H178" s="1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</row>
    <row r="179" spans="1:101" ht="24" customHeight="1" x14ac:dyDescent="0.35">
      <c r="A179" s="1"/>
      <c r="B179" s="1"/>
      <c r="C179" s="209"/>
      <c r="D179" s="1"/>
      <c r="E179" s="1"/>
      <c r="F179" s="1"/>
      <c r="G179" s="1"/>
      <c r="H179" s="1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</row>
    <row r="180" spans="1:101" ht="24" customHeight="1" x14ac:dyDescent="0.35">
      <c r="A180" s="1"/>
      <c r="B180" s="1"/>
      <c r="C180" s="209"/>
      <c r="D180" s="1"/>
      <c r="E180" s="1"/>
      <c r="F180" s="1"/>
      <c r="G180" s="1"/>
      <c r="H180" s="1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</row>
    <row r="181" spans="1:101" ht="24" customHeight="1" x14ac:dyDescent="0.35">
      <c r="A181" s="1"/>
      <c r="B181" s="1"/>
      <c r="C181" s="209"/>
      <c r="D181" s="1"/>
      <c r="E181" s="1"/>
      <c r="F181" s="1"/>
      <c r="G181" s="1"/>
      <c r="H181" s="1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</row>
    <row r="182" spans="1:101" ht="24" customHeight="1" x14ac:dyDescent="0.35">
      <c r="A182" s="1"/>
      <c r="B182" s="1"/>
      <c r="C182" s="209"/>
      <c r="D182" s="1"/>
      <c r="E182" s="1"/>
      <c r="F182" s="1"/>
      <c r="G182" s="1"/>
      <c r="H182" s="1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</row>
    <row r="183" spans="1:101" ht="24" customHeight="1" x14ac:dyDescent="0.35">
      <c r="A183" s="1"/>
      <c r="B183" s="1"/>
      <c r="C183" s="209"/>
      <c r="D183" s="1"/>
      <c r="E183" s="1"/>
      <c r="F183" s="1"/>
      <c r="G183" s="1"/>
      <c r="H183" s="1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</row>
    <row r="184" spans="1:101" ht="24" customHeight="1" x14ac:dyDescent="0.35">
      <c r="A184" s="1"/>
      <c r="B184" s="1"/>
      <c r="C184" s="209"/>
      <c r="D184" s="1"/>
      <c r="E184" s="1"/>
      <c r="F184" s="1"/>
      <c r="G184" s="1"/>
      <c r="H184" s="1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</row>
    <row r="185" spans="1:101" ht="24" customHeight="1" x14ac:dyDescent="0.35">
      <c r="A185" s="1"/>
      <c r="B185" s="1"/>
      <c r="C185" s="209"/>
      <c r="D185" s="1"/>
      <c r="E185" s="1"/>
      <c r="F185" s="1"/>
      <c r="G185" s="1"/>
      <c r="H185" s="1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</row>
    <row r="186" spans="1:101" ht="24" customHeight="1" x14ac:dyDescent="0.35">
      <c r="A186" s="1"/>
      <c r="B186" s="1"/>
      <c r="C186" s="209"/>
      <c r="D186" s="1"/>
      <c r="E186" s="1"/>
      <c r="F186" s="1"/>
      <c r="G186" s="1"/>
      <c r="H186" s="1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</row>
    <row r="187" spans="1:101" ht="24" customHeight="1" x14ac:dyDescent="0.35">
      <c r="A187" s="1"/>
      <c r="B187" s="1"/>
      <c r="C187" s="209"/>
      <c r="D187" s="1"/>
      <c r="E187" s="1"/>
      <c r="F187" s="1"/>
      <c r="G187" s="1"/>
      <c r="H187" s="1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</row>
    <row r="188" spans="1:101" ht="24" customHeight="1" x14ac:dyDescent="0.35">
      <c r="A188" s="1"/>
      <c r="B188" s="1"/>
      <c r="C188" s="209"/>
      <c r="D188" s="1"/>
      <c r="E188" s="1"/>
      <c r="F188" s="1"/>
      <c r="G188" s="1"/>
      <c r="H188" s="1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</row>
    <row r="189" spans="1:101" ht="24" customHeight="1" x14ac:dyDescent="0.35">
      <c r="A189" s="1"/>
      <c r="B189" s="1"/>
      <c r="C189" s="209"/>
      <c r="D189" s="1"/>
      <c r="E189" s="1"/>
      <c r="F189" s="1"/>
      <c r="G189" s="1"/>
      <c r="H189" s="1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</row>
    <row r="190" spans="1:101" ht="24" customHeight="1" x14ac:dyDescent="0.35">
      <c r="A190" s="1"/>
      <c r="B190" s="1"/>
      <c r="C190" s="209"/>
      <c r="D190" s="1"/>
      <c r="E190" s="1"/>
      <c r="F190" s="1"/>
      <c r="G190" s="1"/>
      <c r="H190" s="1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</row>
    <row r="191" spans="1:101" ht="24" customHeight="1" x14ac:dyDescent="0.35">
      <c r="A191" s="1"/>
      <c r="B191" s="1"/>
      <c r="C191" s="209"/>
      <c r="D191" s="1"/>
      <c r="E191" s="1"/>
      <c r="F191" s="1"/>
      <c r="G191" s="1"/>
      <c r="H191" s="1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</row>
    <row r="192" spans="1:101" ht="24" customHeight="1" x14ac:dyDescent="0.35">
      <c r="A192" s="1"/>
      <c r="B192" s="1"/>
      <c r="C192" s="209"/>
      <c r="D192" s="1"/>
      <c r="E192" s="1"/>
      <c r="F192" s="1"/>
      <c r="G192" s="1"/>
      <c r="H192" s="1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</row>
    <row r="193" spans="1:101" ht="24" customHeight="1" x14ac:dyDescent="0.35">
      <c r="A193" s="1"/>
      <c r="B193" s="1"/>
      <c r="C193" s="209"/>
      <c r="D193" s="1"/>
      <c r="E193" s="1"/>
      <c r="F193" s="1"/>
      <c r="G193" s="1"/>
      <c r="H193" s="1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</row>
    <row r="194" spans="1:101" ht="24" customHeight="1" x14ac:dyDescent="0.35">
      <c r="A194" s="1"/>
      <c r="B194" s="1"/>
      <c r="C194" s="209"/>
      <c r="D194" s="1"/>
      <c r="E194" s="1"/>
      <c r="F194" s="1"/>
      <c r="G194" s="1"/>
      <c r="H194" s="1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</row>
    <row r="195" spans="1:101" ht="24" customHeight="1" x14ac:dyDescent="0.35">
      <c r="A195" s="1"/>
      <c r="B195" s="1"/>
      <c r="C195" s="209"/>
      <c r="D195" s="1"/>
      <c r="E195" s="1"/>
      <c r="F195" s="1"/>
      <c r="G195" s="1"/>
      <c r="H195" s="1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</row>
    <row r="196" spans="1:101" ht="24" customHeight="1" x14ac:dyDescent="0.35">
      <c r="A196" s="1"/>
      <c r="B196" s="1"/>
      <c r="C196" s="209"/>
      <c r="D196" s="1"/>
      <c r="E196" s="1"/>
      <c r="F196" s="1"/>
      <c r="G196" s="1"/>
      <c r="H196" s="1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</row>
    <row r="197" spans="1:101" ht="24" customHeight="1" x14ac:dyDescent="0.35">
      <c r="A197" s="1"/>
      <c r="B197" s="1"/>
      <c r="C197" s="209"/>
      <c r="D197" s="1"/>
      <c r="E197" s="1"/>
      <c r="F197" s="1"/>
      <c r="G197" s="1"/>
      <c r="H197" s="1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</row>
    <row r="198" spans="1:101" ht="24" customHeight="1" x14ac:dyDescent="0.35">
      <c r="A198" s="1"/>
      <c r="B198" s="1"/>
      <c r="C198" s="209"/>
      <c r="D198" s="1"/>
      <c r="E198" s="1"/>
      <c r="F198" s="1"/>
      <c r="G198" s="1"/>
      <c r="H198" s="1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</row>
    <row r="199" spans="1:101" ht="24" customHeight="1" x14ac:dyDescent="0.35">
      <c r="A199" s="1"/>
      <c r="B199" s="1"/>
      <c r="C199" s="209"/>
      <c r="D199" s="1"/>
      <c r="E199" s="1"/>
      <c r="F199" s="1"/>
      <c r="G199" s="1"/>
      <c r="H199" s="1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</row>
    <row r="200" spans="1:101" ht="24" customHeight="1" x14ac:dyDescent="0.35">
      <c r="A200" s="1"/>
      <c r="B200" s="1"/>
      <c r="C200" s="209"/>
      <c r="D200" s="1"/>
      <c r="E200" s="1"/>
      <c r="F200" s="1"/>
      <c r="G200" s="1"/>
      <c r="H200" s="1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</row>
    <row r="201" spans="1:101" ht="24" customHeight="1" x14ac:dyDescent="0.35">
      <c r="A201" s="1"/>
      <c r="B201" s="1"/>
      <c r="C201" s="209"/>
      <c r="D201" s="1"/>
      <c r="E201" s="1"/>
      <c r="F201" s="1"/>
      <c r="G201" s="1"/>
      <c r="H201" s="1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</row>
    <row r="202" spans="1:101" ht="24" customHeight="1" x14ac:dyDescent="0.35">
      <c r="A202" s="1"/>
      <c r="B202" s="1"/>
      <c r="C202" s="209"/>
      <c r="D202" s="1"/>
      <c r="E202" s="1"/>
      <c r="F202" s="1"/>
      <c r="G202" s="1"/>
      <c r="H202" s="1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  <c r="AU202" s="8"/>
      <c r="AV202" s="8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</row>
    <row r="203" spans="1:101" ht="24" customHeight="1" x14ac:dyDescent="0.35">
      <c r="A203" s="1"/>
      <c r="B203" s="1"/>
      <c r="C203" s="209"/>
      <c r="D203" s="1"/>
      <c r="E203" s="1"/>
      <c r="F203" s="1"/>
      <c r="G203" s="1"/>
      <c r="H203" s="1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8"/>
      <c r="AK203" s="8"/>
      <c r="AL203" s="8"/>
      <c r="AM203" s="8"/>
      <c r="AN203" s="8"/>
      <c r="AO203" s="8"/>
      <c r="AP203" s="8"/>
      <c r="AQ203" s="8"/>
      <c r="AR203" s="8"/>
      <c r="AS203" s="8"/>
      <c r="AT203" s="8"/>
      <c r="AU203" s="8"/>
      <c r="AV203" s="8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</row>
    <row r="204" spans="1:101" ht="24" customHeight="1" x14ac:dyDescent="0.35">
      <c r="A204" s="1"/>
      <c r="B204" s="1"/>
      <c r="C204" s="209"/>
      <c r="D204" s="1"/>
      <c r="E204" s="1"/>
      <c r="F204" s="1"/>
      <c r="G204" s="1"/>
      <c r="H204" s="1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8"/>
      <c r="AK204" s="8"/>
      <c r="AL204" s="8"/>
      <c r="AM204" s="8"/>
      <c r="AN204" s="8"/>
      <c r="AO204" s="8"/>
      <c r="AP204" s="8"/>
      <c r="AQ204" s="8"/>
      <c r="AR204" s="8"/>
      <c r="AS204" s="8"/>
      <c r="AT204" s="8"/>
      <c r="AU204" s="8"/>
      <c r="AV204" s="8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</row>
    <row r="205" spans="1:101" ht="24" customHeight="1" x14ac:dyDescent="0.35">
      <c r="A205" s="1"/>
      <c r="B205" s="1"/>
      <c r="C205" s="209"/>
      <c r="D205" s="1"/>
      <c r="E205" s="1"/>
      <c r="F205" s="1"/>
      <c r="G205" s="1"/>
      <c r="H205" s="1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8"/>
      <c r="AK205" s="8"/>
      <c r="AL205" s="8"/>
      <c r="AM205" s="8"/>
      <c r="AN205" s="8"/>
      <c r="AO205" s="8"/>
      <c r="AP205" s="8"/>
      <c r="AQ205" s="8"/>
      <c r="AR205" s="8"/>
      <c r="AS205" s="8"/>
      <c r="AT205" s="8"/>
      <c r="AU205" s="8"/>
      <c r="AV205" s="8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</row>
    <row r="206" spans="1:101" ht="24" customHeight="1" x14ac:dyDescent="0.35">
      <c r="A206" s="1"/>
      <c r="B206" s="1"/>
      <c r="C206" s="209"/>
      <c r="D206" s="1"/>
      <c r="E206" s="1"/>
      <c r="F206" s="1"/>
      <c r="G206" s="1"/>
      <c r="H206" s="1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8"/>
      <c r="AU206" s="8"/>
      <c r="AV206" s="8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</row>
    <row r="207" spans="1:101" ht="24" customHeight="1" x14ac:dyDescent="0.35">
      <c r="A207" s="1"/>
      <c r="B207" s="1"/>
      <c r="C207" s="209"/>
      <c r="D207" s="1"/>
      <c r="E207" s="1"/>
      <c r="F207" s="1"/>
      <c r="G207" s="1"/>
      <c r="H207" s="1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8"/>
      <c r="AK207" s="8"/>
      <c r="AL207" s="8"/>
      <c r="AM207" s="8"/>
      <c r="AN207" s="8"/>
      <c r="AO207" s="8"/>
      <c r="AP207" s="8"/>
      <c r="AQ207" s="8"/>
      <c r="AR207" s="8"/>
      <c r="AS207" s="8"/>
      <c r="AT207" s="8"/>
      <c r="AU207" s="8"/>
      <c r="AV207" s="8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</row>
    <row r="208" spans="1:101" ht="24" customHeight="1" x14ac:dyDescent="0.35">
      <c r="A208" s="1"/>
      <c r="B208" s="1"/>
      <c r="C208" s="209"/>
      <c r="D208" s="1"/>
      <c r="E208" s="1"/>
      <c r="F208" s="1"/>
      <c r="G208" s="1"/>
      <c r="H208" s="1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8"/>
      <c r="AU208" s="8"/>
      <c r="AV208" s="8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</row>
    <row r="209" spans="1:101" ht="24" customHeight="1" x14ac:dyDescent="0.35">
      <c r="A209" s="1"/>
      <c r="B209" s="1"/>
      <c r="C209" s="209"/>
      <c r="D209" s="1"/>
      <c r="E209" s="1"/>
      <c r="F209" s="1"/>
      <c r="G209" s="1"/>
      <c r="H209" s="1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8"/>
      <c r="AK209" s="8"/>
      <c r="AL209" s="8"/>
      <c r="AM209" s="8"/>
      <c r="AN209" s="8"/>
      <c r="AO209" s="8"/>
      <c r="AP209" s="8"/>
      <c r="AQ209" s="8"/>
      <c r="AR209" s="8"/>
      <c r="AS209" s="8"/>
      <c r="AT209" s="8"/>
      <c r="AU209" s="8"/>
      <c r="AV209" s="8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</row>
    <row r="210" spans="1:101" ht="24" customHeight="1" x14ac:dyDescent="0.35">
      <c r="A210" s="1"/>
      <c r="B210" s="1"/>
      <c r="C210" s="209"/>
      <c r="D210" s="1"/>
      <c r="E210" s="1"/>
      <c r="F210" s="1"/>
      <c r="G210" s="1"/>
      <c r="H210" s="1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8"/>
      <c r="AK210" s="8"/>
      <c r="AL210" s="8"/>
      <c r="AM210" s="8"/>
      <c r="AN210" s="8"/>
      <c r="AO210" s="8"/>
      <c r="AP210" s="8"/>
      <c r="AQ210" s="8"/>
      <c r="AR210" s="8"/>
      <c r="AS210" s="8"/>
      <c r="AT210" s="8"/>
      <c r="AU210" s="8"/>
      <c r="AV210" s="8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</row>
    <row r="211" spans="1:101" ht="24" customHeight="1" x14ac:dyDescent="0.35">
      <c r="A211" s="1"/>
      <c r="B211" s="1"/>
      <c r="C211" s="209"/>
      <c r="D211" s="1"/>
      <c r="E211" s="1"/>
      <c r="F211" s="1"/>
      <c r="G211" s="1"/>
      <c r="H211" s="1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8"/>
      <c r="AK211" s="8"/>
      <c r="AL211" s="8"/>
      <c r="AM211" s="8"/>
      <c r="AN211" s="8"/>
      <c r="AO211" s="8"/>
      <c r="AP211" s="8"/>
      <c r="AQ211" s="8"/>
      <c r="AR211" s="8"/>
      <c r="AS211" s="8"/>
      <c r="AT211" s="8"/>
      <c r="AU211" s="8"/>
      <c r="AV211" s="8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</row>
    <row r="212" spans="1:101" ht="24" customHeight="1" x14ac:dyDescent="0.35">
      <c r="A212" s="1"/>
      <c r="B212" s="1"/>
      <c r="C212" s="209"/>
      <c r="D212" s="1"/>
      <c r="E212" s="1"/>
      <c r="F212" s="1"/>
      <c r="G212" s="1"/>
      <c r="H212" s="1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8"/>
      <c r="AK212" s="8"/>
      <c r="AL212" s="8"/>
      <c r="AM212" s="8"/>
      <c r="AN212" s="8"/>
      <c r="AO212" s="8"/>
      <c r="AP212" s="8"/>
      <c r="AQ212" s="8"/>
      <c r="AR212" s="8"/>
      <c r="AS212" s="8"/>
      <c r="AT212" s="8"/>
      <c r="AU212" s="8"/>
      <c r="AV212" s="8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</row>
    <row r="213" spans="1:101" ht="24" customHeight="1" x14ac:dyDescent="0.35">
      <c r="A213" s="1"/>
      <c r="B213" s="1"/>
      <c r="C213" s="209"/>
      <c r="D213" s="1"/>
      <c r="E213" s="1"/>
      <c r="F213" s="1"/>
      <c r="G213" s="1"/>
      <c r="H213" s="1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8"/>
      <c r="AK213" s="8"/>
      <c r="AL213" s="8"/>
      <c r="AM213" s="8"/>
      <c r="AN213" s="8"/>
      <c r="AO213" s="8"/>
      <c r="AP213" s="8"/>
      <c r="AQ213" s="8"/>
      <c r="AR213" s="8"/>
      <c r="AS213" s="8"/>
      <c r="AT213" s="8"/>
      <c r="AU213" s="8"/>
      <c r="AV213" s="8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</row>
    <row r="214" spans="1:101" ht="24" customHeight="1" x14ac:dyDescent="0.35">
      <c r="A214" s="1"/>
      <c r="B214" s="1"/>
      <c r="C214" s="209"/>
      <c r="D214" s="1"/>
      <c r="E214" s="1"/>
      <c r="F214" s="1"/>
      <c r="G214" s="1"/>
      <c r="H214" s="1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8"/>
      <c r="AK214" s="8"/>
      <c r="AL214" s="8"/>
      <c r="AM214" s="8"/>
      <c r="AN214" s="8"/>
      <c r="AO214" s="8"/>
      <c r="AP214" s="8"/>
      <c r="AQ214" s="8"/>
      <c r="AR214" s="8"/>
      <c r="AS214" s="8"/>
      <c r="AT214" s="8"/>
      <c r="AU214" s="8"/>
      <c r="AV214" s="8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</row>
    <row r="215" spans="1:101" ht="24" customHeight="1" x14ac:dyDescent="0.35">
      <c r="A215" s="1"/>
      <c r="B215" s="1"/>
      <c r="C215" s="209"/>
      <c r="D215" s="1"/>
      <c r="E215" s="1"/>
      <c r="F215" s="1"/>
      <c r="G215" s="1"/>
      <c r="H215" s="1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8"/>
      <c r="AK215" s="8"/>
      <c r="AL215" s="8"/>
      <c r="AM215" s="8"/>
      <c r="AN215" s="8"/>
      <c r="AO215" s="8"/>
      <c r="AP215" s="8"/>
      <c r="AQ215" s="8"/>
      <c r="AR215" s="8"/>
      <c r="AS215" s="8"/>
      <c r="AT215" s="8"/>
      <c r="AU215" s="8"/>
      <c r="AV215" s="8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</row>
    <row r="216" spans="1:101" ht="24" customHeight="1" x14ac:dyDescent="0.35">
      <c r="A216" s="1"/>
      <c r="B216" s="1"/>
      <c r="C216" s="209"/>
      <c r="D216" s="1"/>
      <c r="E216" s="1"/>
      <c r="F216" s="1"/>
      <c r="G216" s="1"/>
      <c r="H216" s="1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8"/>
      <c r="AK216" s="8"/>
      <c r="AL216" s="8"/>
      <c r="AM216" s="8"/>
      <c r="AN216" s="8"/>
      <c r="AO216" s="8"/>
      <c r="AP216" s="8"/>
      <c r="AQ216" s="8"/>
      <c r="AR216" s="8"/>
      <c r="AS216" s="8"/>
      <c r="AT216" s="8"/>
      <c r="AU216" s="8"/>
      <c r="AV216" s="8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</row>
    <row r="217" spans="1:101" ht="24" customHeight="1" x14ac:dyDescent="0.35">
      <c r="A217" s="1"/>
      <c r="B217" s="1"/>
      <c r="C217" s="209"/>
      <c r="D217" s="1"/>
      <c r="E217" s="1"/>
      <c r="F217" s="1"/>
      <c r="G217" s="1"/>
      <c r="H217" s="1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8"/>
      <c r="AK217" s="8"/>
      <c r="AL217" s="8"/>
      <c r="AM217" s="8"/>
      <c r="AN217" s="8"/>
      <c r="AO217" s="8"/>
      <c r="AP217" s="8"/>
      <c r="AQ217" s="8"/>
      <c r="AR217" s="8"/>
      <c r="AS217" s="8"/>
      <c r="AT217" s="8"/>
      <c r="AU217" s="8"/>
      <c r="AV217" s="8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</row>
    <row r="218" spans="1:101" ht="24" customHeight="1" x14ac:dyDescent="0.35">
      <c r="A218" s="1"/>
      <c r="B218" s="1"/>
      <c r="C218" s="209"/>
      <c r="D218" s="1"/>
      <c r="E218" s="1"/>
      <c r="F218" s="1"/>
      <c r="G218" s="1"/>
      <c r="H218" s="1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8"/>
      <c r="AK218" s="8"/>
      <c r="AL218" s="8"/>
      <c r="AM218" s="8"/>
      <c r="AN218" s="8"/>
      <c r="AO218" s="8"/>
      <c r="AP218" s="8"/>
      <c r="AQ218" s="8"/>
      <c r="AR218" s="8"/>
      <c r="AS218" s="8"/>
      <c r="AT218" s="8"/>
      <c r="AU218" s="8"/>
      <c r="AV218" s="8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</row>
    <row r="219" spans="1:101" ht="24" customHeight="1" x14ac:dyDescent="0.35">
      <c r="A219" s="1"/>
      <c r="B219" s="1"/>
      <c r="C219" s="209"/>
      <c r="D219" s="1"/>
      <c r="E219" s="1"/>
      <c r="F219" s="1"/>
      <c r="G219" s="1"/>
      <c r="H219" s="1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8"/>
      <c r="AK219" s="8"/>
      <c r="AL219" s="8"/>
      <c r="AM219" s="8"/>
      <c r="AN219" s="8"/>
      <c r="AO219" s="8"/>
      <c r="AP219" s="8"/>
      <c r="AQ219" s="8"/>
      <c r="AR219" s="8"/>
      <c r="AS219" s="8"/>
      <c r="AT219" s="8"/>
      <c r="AU219" s="8"/>
      <c r="AV219" s="8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</row>
    <row r="220" spans="1:101" ht="24" customHeight="1" x14ac:dyDescent="0.35">
      <c r="A220" s="1"/>
      <c r="B220" s="1"/>
      <c r="C220" s="209"/>
      <c r="D220" s="1"/>
      <c r="E220" s="1"/>
      <c r="F220" s="1"/>
      <c r="G220" s="1"/>
      <c r="H220" s="1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8"/>
      <c r="AK220" s="8"/>
      <c r="AL220" s="8"/>
      <c r="AM220" s="8"/>
      <c r="AN220" s="8"/>
      <c r="AO220" s="8"/>
      <c r="AP220" s="8"/>
      <c r="AQ220" s="8"/>
      <c r="AR220" s="8"/>
      <c r="AS220" s="8"/>
      <c r="AT220" s="8"/>
      <c r="AU220" s="8"/>
      <c r="AV220" s="8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</row>
    <row r="221" spans="1:101" ht="24" customHeight="1" x14ac:dyDescent="0.35">
      <c r="A221" s="1"/>
      <c r="B221" s="1"/>
      <c r="C221" s="209"/>
      <c r="D221" s="1"/>
      <c r="E221" s="1"/>
      <c r="F221" s="1"/>
      <c r="G221" s="1"/>
      <c r="H221" s="1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8"/>
      <c r="AK221" s="8"/>
      <c r="AL221" s="8"/>
      <c r="AM221" s="8"/>
      <c r="AN221" s="8"/>
      <c r="AO221" s="8"/>
      <c r="AP221" s="8"/>
      <c r="AQ221" s="8"/>
      <c r="AR221" s="8"/>
      <c r="AS221" s="8"/>
      <c r="AT221" s="8"/>
      <c r="AU221" s="8"/>
      <c r="AV221" s="8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</row>
    <row r="222" spans="1:101" ht="24" customHeight="1" x14ac:dyDescent="0.35">
      <c r="A222" s="1"/>
      <c r="B222" s="1"/>
      <c r="C222" s="209"/>
      <c r="D222" s="1"/>
      <c r="E222" s="1"/>
      <c r="F222" s="1"/>
      <c r="G222" s="1"/>
      <c r="H222" s="1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8"/>
      <c r="AK222" s="8"/>
      <c r="AL222" s="8"/>
      <c r="AM222" s="8"/>
      <c r="AN222" s="8"/>
      <c r="AO222" s="8"/>
      <c r="AP222" s="8"/>
      <c r="AQ222" s="8"/>
      <c r="AR222" s="8"/>
      <c r="AS222" s="8"/>
      <c r="AT222" s="8"/>
      <c r="AU222" s="8"/>
      <c r="AV222" s="8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</row>
    <row r="223" spans="1:101" ht="24" customHeight="1" x14ac:dyDescent="0.35">
      <c r="A223" s="1"/>
      <c r="B223" s="1"/>
      <c r="C223" s="209"/>
      <c r="D223" s="1"/>
      <c r="E223" s="1"/>
      <c r="F223" s="1"/>
      <c r="G223" s="1"/>
      <c r="H223" s="1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8"/>
      <c r="AU223" s="8"/>
      <c r="AV223" s="8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</row>
    <row r="224" spans="1:101" ht="24" customHeight="1" x14ac:dyDescent="0.35">
      <c r="A224" s="1"/>
      <c r="B224" s="1"/>
      <c r="C224" s="209"/>
      <c r="D224" s="1"/>
      <c r="E224" s="1"/>
      <c r="F224" s="1"/>
      <c r="G224" s="1"/>
      <c r="H224" s="1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8"/>
      <c r="AK224" s="8"/>
      <c r="AL224" s="8"/>
      <c r="AM224" s="8"/>
      <c r="AN224" s="8"/>
      <c r="AO224" s="8"/>
      <c r="AP224" s="8"/>
      <c r="AQ224" s="8"/>
      <c r="AR224" s="8"/>
      <c r="AS224" s="8"/>
      <c r="AT224" s="8"/>
      <c r="AU224" s="8"/>
      <c r="AV224" s="8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</row>
    <row r="225" spans="1:101" ht="24" customHeight="1" x14ac:dyDescent="0.35">
      <c r="A225" s="1"/>
      <c r="B225" s="1"/>
      <c r="C225" s="209"/>
      <c r="D225" s="1"/>
      <c r="E225" s="1"/>
      <c r="F225" s="1"/>
      <c r="G225" s="1"/>
      <c r="H225" s="1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8"/>
      <c r="AK225" s="8"/>
      <c r="AL225" s="8"/>
      <c r="AM225" s="8"/>
      <c r="AN225" s="8"/>
      <c r="AO225" s="8"/>
      <c r="AP225" s="8"/>
      <c r="AQ225" s="8"/>
      <c r="AR225" s="8"/>
      <c r="AS225" s="8"/>
      <c r="AT225" s="8"/>
      <c r="AU225" s="8"/>
      <c r="AV225" s="8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</row>
    <row r="226" spans="1:101" ht="24" customHeight="1" x14ac:dyDescent="0.35">
      <c r="A226" s="1"/>
      <c r="B226" s="1"/>
      <c r="C226" s="209"/>
      <c r="D226" s="1"/>
      <c r="E226" s="1"/>
      <c r="F226" s="1"/>
      <c r="G226" s="1"/>
      <c r="H226" s="1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8"/>
      <c r="AK226" s="8"/>
      <c r="AL226" s="8"/>
      <c r="AM226" s="8"/>
      <c r="AN226" s="8"/>
      <c r="AO226" s="8"/>
      <c r="AP226" s="8"/>
      <c r="AQ226" s="8"/>
      <c r="AR226" s="8"/>
      <c r="AS226" s="8"/>
      <c r="AT226" s="8"/>
      <c r="AU226" s="8"/>
      <c r="AV226" s="8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</row>
    <row r="227" spans="1:101" ht="24" customHeight="1" x14ac:dyDescent="0.35">
      <c r="A227" s="1"/>
      <c r="B227" s="1"/>
      <c r="C227" s="209"/>
      <c r="D227" s="1"/>
      <c r="E227" s="1"/>
      <c r="F227" s="1"/>
      <c r="G227" s="1"/>
      <c r="H227" s="1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8"/>
      <c r="AK227" s="8"/>
      <c r="AL227" s="8"/>
      <c r="AM227" s="8"/>
      <c r="AN227" s="8"/>
      <c r="AO227" s="8"/>
      <c r="AP227" s="8"/>
      <c r="AQ227" s="8"/>
      <c r="AR227" s="8"/>
      <c r="AS227" s="8"/>
      <c r="AT227" s="8"/>
      <c r="AU227" s="8"/>
      <c r="AV227" s="8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</row>
    <row r="228" spans="1:101" ht="24" customHeight="1" x14ac:dyDescent="0.35">
      <c r="A228" s="1"/>
      <c r="B228" s="1"/>
      <c r="C228" s="209"/>
      <c r="D228" s="1"/>
      <c r="E228" s="1"/>
      <c r="F228" s="1"/>
      <c r="G228" s="1"/>
      <c r="H228" s="1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8"/>
      <c r="AK228" s="8"/>
      <c r="AL228" s="8"/>
      <c r="AM228" s="8"/>
      <c r="AN228" s="8"/>
      <c r="AO228" s="8"/>
      <c r="AP228" s="8"/>
      <c r="AQ228" s="8"/>
      <c r="AR228" s="8"/>
      <c r="AS228" s="8"/>
      <c r="AT228" s="8"/>
      <c r="AU228" s="8"/>
      <c r="AV228" s="8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</row>
    <row r="229" spans="1:101" ht="24" customHeight="1" x14ac:dyDescent="0.35">
      <c r="A229" s="1"/>
      <c r="B229" s="1"/>
      <c r="C229" s="209"/>
      <c r="D229" s="1"/>
      <c r="E229" s="1"/>
      <c r="F229" s="1"/>
      <c r="G229" s="1"/>
      <c r="H229" s="1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8"/>
      <c r="AK229" s="8"/>
      <c r="AL229" s="8"/>
      <c r="AM229" s="8"/>
      <c r="AN229" s="8"/>
      <c r="AO229" s="8"/>
      <c r="AP229" s="8"/>
      <c r="AQ229" s="8"/>
      <c r="AR229" s="8"/>
      <c r="AS229" s="8"/>
      <c r="AT229" s="8"/>
      <c r="AU229" s="8"/>
      <c r="AV229" s="8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</row>
    <row r="230" spans="1:101" ht="24" customHeight="1" x14ac:dyDescent="0.35">
      <c r="A230" s="1"/>
      <c r="B230" s="1"/>
      <c r="C230" s="209"/>
      <c r="D230" s="1"/>
      <c r="E230" s="1"/>
      <c r="F230" s="1"/>
      <c r="G230" s="1"/>
      <c r="H230" s="1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8"/>
      <c r="AK230" s="8"/>
      <c r="AL230" s="8"/>
      <c r="AM230" s="8"/>
      <c r="AN230" s="8"/>
      <c r="AO230" s="8"/>
      <c r="AP230" s="8"/>
      <c r="AQ230" s="8"/>
      <c r="AR230" s="8"/>
      <c r="AS230" s="8"/>
      <c r="AT230" s="8"/>
      <c r="AU230" s="8"/>
      <c r="AV230" s="8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</row>
    <row r="231" spans="1:101" ht="24" customHeight="1" x14ac:dyDescent="0.35">
      <c r="A231" s="1"/>
      <c r="B231" s="1"/>
      <c r="C231" s="209"/>
      <c r="D231" s="1"/>
      <c r="E231" s="1"/>
      <c r="F231" s="1"/>
      <c r="G231" s="1"/>
      <c r="H231" s="1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8"/>
      <c r="AK231" s="8"/>
      <c r="AL231" s="8"/>
      <c r="AM231" s="8"/>
      <c r="AN231" s="8"/>
      <c r="AO231" s="8"/>
      <c r="AP231" s="8"/>
      <c r="AQ231" s="8"/>
      <c r="AR231" s="8"/>
      <c r="AS231" s="8"/>
      <c r="AT231" s="8"/>
      <c r="AU231" s="8"/>
      <c r="AV231" s="8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</row>
    <row r="232" spans="1:101" ht="24" customHeight="1" x14ac:dyDescent="0.35">
      <c r="A232" s="1"/>
      <c r="B232" s="1"/>
      <c r="C232" s="209"/>
      <c r="D232" s="1"/>
      <c r="E232" s="1"/>
      <c r="F232" s="1"/>
      <c r="G232" s="1"/>
      <c r="H232" s="1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8"/>
      <c r="AK232" s="8"/>
      <c r="AL232" s="8"/>
      <c r="AM232" s="8"/>
      <c r="AN232" s="8"/>
      <c r="AO232" s="8"/>
      <c r="AP232" s="8"/>
      <c r="AQ232" s="8"/>
      <c r="AR232" s="8"/>
      <c r="AS232" s="8"/>
      <c r="AT232" s="8"/>
      <c r="AU232" s="8"/>
      <c r="AV232" s="8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</row>
    <row r="233" spans="1:101" ht="24" customHeight="1" x14ac:dyDescent="0.35">
      <c r="A233" s="1"/>
      <c r="B233" s="1"/>
      <c r="C233" s="209"/>
      <c r="D233" s="1"/>
      <c r="E233" s="1"/>
      <c r="F233" s="1"/>
      <c r="G233" s="1"/>
      <c r="H233" s="1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8"/>
      <c r="AK233" s="8"/>
      <c r="AL233" s="8"/>
      <c r="AM233" s="8"/>
      <c r="AN233" s="8"/>
      <c r="AO233" s="8"/>
      <c r="AP233" s="8"/>
      <c r="AQ233" s="8"/>
      <c r="AR233" s="8"/>
      <c r="AS233" s="8"/>
      <c r="AT233" s="8"/>
      <c r="AU233" s="8"/>
      <c r="AV233" s="8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</row>
    <row r="234" spans="1:101" ht="24" customHeight="1" x14ac:dyDescent="0.35">
      <c r="A234" s="1"/>
      <c r="B234" s="1"/>
      <c r="C234" s="209"/>
      <c r="D234" s="1"/>
      <c r="E234" s="1"/>
      <c r="F234" s="1"/>
      <c r="G234" s="1"/>
      <c r="H234" s="1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8"/>
      <c r="AK234" s="8"/>
      <c r="AL234" s="8"/>
      <c r="AM234" s="8"/>
      <c r="AN234" s="8"/>
      <c r="AO234" s="8"/>
      <c r="AP234" s="8"/>
      <c r="AQ234" s="8"/>
      <c r="AR234" s="8"/>
      <c r="AS234" s="8"/>
      <c r="AT234" s="8"/>
      <c r="AU234" s="8"/>
      <c r="AV234" s="8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</row>
    <row r="235" spans="1:101" ht="24" customHeight="1" x14ac:dyDescent="0.35">
      <c r="A235" s="1"/>
      <c r="B235" s="1"/>
      <c r="C235" s="209"/>
      <c r="D235" s="1"/>
      <c r="E235" s="1"/>
      <c r="F235" s="1"/>
      <c r="G235" s="1"/>
      <c r="H235" s="1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8"/>
      <c r="AK235" s="8"/>
      <c r="AL235" s="8"/>
      <c r="AM235" s="8"/>
      <c r="AN235" s="8"/>
      <c r="AO235" s="8"/>
      <c r="AP235" s="8"/>
      <c r="AQ235" s="8"/>
      <c r="AR235" s="8"/>
      <c r="AS235" s="8"/>
      <c r="AT235" s="8"/>
      <c r="AU235" s="8"/>
      <c r="AV235" s="8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</row>
    <row r="236" spans="1:101" ht="24" customHeight="1" x14ac:dyDescent="0.35">
      <c r="A236" s="1"/>
      <c r="B236" s="1"/>
      <c r="C236" s="209"/>
      <c r="D236" s="1"/>
      <c r="E236" s="1"/>
      <c r="F236" s="1"/>
      <c r="G236" s="1"/>
      <c r="H236" s="1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8"/>
      <c r="AK236" s="8"/>
      <c r="AL236" s="8"/>
      <c r="AM236" s="8"/>
      <c r="AN236" s="8"/>
      <c r="AO236" s="8"/>
      <c r="AP236" s="8"/>
      <c r="AQ236" s="8"/>
      <c r="AR236" s="8"/>
      <c r="AS236" s="8"/>
      <c r="AT236" s="8"/>
      <c r="AU236" s="8"/>
      <c r="AV236" s="8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</row>
    <row r="237" spans="1:101" ht="24" customHeight="1" x14ac:dyDescent="0.35">
      <c r="A237" s="1"/>
      <c r="B237" s="1"/>
      <c r="C237" s="209"/>
      <c r="D237" s="1"/>
      <c r="E237" s="1"/>
      <c r="F237" s="1"/>
      <c r="G237" s="1"/>
      <c r="H237" s="1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8"/>
      <c r="AK237" s="8"/>
      <c r="AL237" s="8"/>
      <c r="AM237" s="8"/>
      <c r="AN237" s="8"/>
      <c r="AO237" s="8"/>
      <c r="AP237" s="8"/>
      <c r="AQ237" s="8"/>
      <c r="AR237" s="8"/>
      <c r="AS237" s="8"/>
      <c r="AT237" s="8"/>
      <c r="AU237" s="8"/>
      <c r="AV237" s="8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</row>
    <row r="238" spans="1:101" ht="24" customHeight="1" x14ac:dyDescent="0.35">
      <c r="A238" s="1"/>
      <c r="B238" s="1"/>
      <c r="C238" s="209"/>
      <c r="D238" s="1"/>
      <c r="E238" s="1"/>
      <c r="F238" s="1"/>
      <c r="G238" s="1"/>
      <c r="H238" s="1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8"/>
      <c r="AK238" s="8"/>
      <c r="AL238" s="8"/>
      <c r="AM238" s="8"/>
      <c r="AN238" s="8"/>
      <c r="AO238" s="8"/>
      <c r="AP238" s="8"/>
      <c r="AQ238" s="8"/>
      <c r="AR238" s="8"/>
      <c r="AS238" s="8"/>
      <c r="AT238" s="8"/>
      <c r="AU238" s="8"/>
      <c r="AV238" s="8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</row>
    <row r="239" spans="1:101" ht="24" customHeight="1" x14ac:dyDescent="0.35">
      <c r="A239" s="1"/>
      <c r="B239" s="1"/>
      <c r="C239" s="209"/>
      <c r="D239" s="1"/>
      <c r="E239" s="1"/>
      <c r="F239" s="1"/>
      <c r="G239" s="1"/>
      <c r="H239" s="1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8"/>
      <c r="AK239" s="8"/>
      <c r="AL239" s="8"/>
      <c r="AM239" s="8"/>
      <c r="AN239" s="8"/>
      <c r="AO239" s="8"/>
      <c r="AP239" s="8"/>
      <c r="AQ239" s="8"/>
      <c r="AR239" s="8"/>
      <c r="AS239" s="8"/>
      <c r="AT239" s="8"/>
      <c r="AU239" s="8"/>
      <c r="AV239" s="8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</row>
    <row r="240" spans="1:101" ht="24" customHeight="1" x14ac:dyDescent="0.35">
      <c r="A240" s="1"/>
      <c r="B240" s="1"/>
      <c r="C240" s="209"/>
      <c r="D240" s="1"/>
      <c r="E240" s="1"/>
      <c r="F240" s="1"/>
      <c r="G240" s="1"/>
      <c r="H240" s="1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8"/>
      <c r="AK240" s="8"/>
      <c r="AL240" s="8"/>
      <c r="AM240" s="8"/>
      <c r="AN240" s="8"/>
      <c r="AO240" s="8"/>
      <c r="AP240" s="8"/>
      <c r="AQ240" s="8"/>
      <c r="AR240" s="8"/>
      <c r="AS240" s="8"/>
      <c r="AT240" s="8"/>
      <c r="AU240" s="8"/>
      <c r="AV240" s="8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</row>
    <row r="241" spans="1:101" ht="24" customHeight="1" x14ac:dyDescent="0.35">
      <c r="A241" s="1"/>
      <c r="B241" s="1"/>
      <c r="C241" s="209"/>
      <c r="D241" s="1"/>
      <c r="E241" s="1"/>
      <c r="F241" s="1"/>
      <c r="G241" s="1"/>
      <c r="H241" s="1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8"/>
      <c r="AK241" s="8"/>
      <c r="AL241" s="8"/>
      <c r="AM241" s="8"/>
      <c r="AN241" s="8"/>
      <c r="AO241" s="8"/>
      <c r="AP241" s="8"/>
      <c r="AQ241" s="8"/>
      <c r="AR241" s="8"/>
      <c r="AS241" s="8"/>
      <c r="AT241" s="8"/>
      <c r="AU241" s="8"/>
      <c r="AV241" s="8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</row>
    <row r="242" spans="1:101" ht="24" customHeight="1" x14ac:dyDescent="0.35">
      <c r="A242" s="1"/>
      <c r="B242" s="1"/>
      <c r="C242" s="209"/>
      <c r="D242" s="1"/>
      <c r="E242" s="1"/>
      <c r="F242" s="1"/>
      <c r="G242" s="1"/>
      <c r="H242" s="1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8"/>
      <c r="AK242" s="8"/>
      <c r="AL242" s="8"/>
      <c r="AM242" s="8"/>
      <c r="AN242" s="8"/>
      <c r="AO242" s="8"/>
      <c r="AP242" s="8"/>
      <c r="AQ242" s="8"/>
      <c r="AR242" s="8"/>
      <c r="AS242" s="8"/>
      <c r="AT242" s="8"/>
      <c r="AU242" s="8"/>
      <c r="AV242" s="8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</row>
    <row r="243" spans="1:101" ht="24" customHeight="1" x14ac:dyDescent="0.35">
      <c r="A243" s="1"/>
      <c r="B243" s="1"/>
      <c r="C243" s="209"/>
      <c r="D243" s="1"/>
      <c r="E243" s="1"/>
      <c r="F243" s="1"/>
      <c r="G243" s="1"/>
      <c r="H243" s="1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8"/>
      <c r="AK243" s="8"/>
      <c r="AL243" s="8"/>
      <c r="AM243" s="8"/>
      <c r="AN243" s="8"/>
      <c r="AO243" s="8"/>
      <c r="AP243" s="8"/>
      <c r="AQ243" s="8"/>
      <c r="AR243" s="8"/>
      <c r="AS243" s="8"/>
      <c r="AT243" s="8"/>
      <c r="AU243" s="8"/>
      <c r="AV243" s="8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</row>
    <row r="244" spans="1:101" ht="24" customHeight="1" x14ac:dyDescent="0.35">
      <c r="A244" s="1"/>
      <c r="B244" s="1"/>
      <c r="C244" s="209"/>
      <c r="D244" s="1"/>
      <c r="E244" s="1"/>
      <c r="F244" s="1"/>
      <c r="G244" s="1"/>
      <c r="H244" s="1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8"/>
      <c r="AK244" s="8"/>
      <c r="AL244" s="8"/>
      <c r="AM244" s="8"/>
      <c r="AN244" s="8"/>
      <c r="AO244" s="8"/>
      <c r="AP244" s="8"/>
      <c r="AQ244" s="8"/>
      <c r="AR244" s="8"/>
      <c r="AS244" s="8"/>
      <c r="AT244" s="8"/>
      <c r="AU244" s="8"/>
      <c r="AV244" s="8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</row>
    <row r="245" spans="1:101" ht="24" customHeight="1" x14ac:dyDescent="0.35">
      <c r="A245" s="1"/>
      <c r="B245" s="1"/>
      <c r="C245" s="209"/>
      <c r="D245" s="1"/>
      <c r="E245" s="1"/>
      <c r="F245" s="1"/>
      <c r="G245" s="1"/>
      <c r="H245" s="1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8"/>
      <c r="AK245" s="8"/>
      <c r="AL245" s="8"/>
      <c r="AM245" s="8"/>
      <c r="AN245" s="8"/>
      <c r="AO245" s="8"/>
      <c r="AP245" s="8"/>
      <c r="AQ245" s="8"/>
      <c r="AR245" s="8"/>
      <c r="AS245" s="8"/>
      <c r="AT245" s="8"/>
      <c r="AU245" s="8"/>
      <c r="AV245" s="8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</row>
    <row r="246" spans="1:101" ht="24" customHeight="1" x14ac:dyDescent="0.35">
      <c r="A246" s="1"/>
      <c r="B246" s="1"/>
      <c r="C246" s="209"/>
      <c r="D246" s="1"/>
      <c r="E246" s="1"/>
      <c r="F246" s="1"/>
      <c r="G246" s="1"/>
      <c r="H246" s="1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8"/>
      <c r="AK246" s="8"/>
      <c r="AL246" s="8"/>
      <c r="AM246" s="8"/>
      <c r="AN246" s="8"/>
      <c r="AO246" s="8"/>
      <c r="AP246" s="8"/>
      <c r="AQ246" s="8"/>
      <c r="AR246" s="8"/>
      <c r="AS246" s="8"/>
      <c r="AT246" s="8"/>
      <c r="AU246" s="8"/>
      <c r="AV246" s="8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</row>
    <row r="247" spans="1:101" ht="24" customHeight="1" x14ac:dyDescent="0.35">
      <c r="A247" s="1"/>
      <c r="B247" s="1"/>
      <c r="C247" s="209"/>
      <c r="D247" s="1"/>
      <c r="E247" s="1"/>
      <c r="F247" s="1"/>
      <c r="G247" s="1"/>
      <c r="H247" s="1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8"/>
      <c r="AK247" s="8"/>
      <c r="AL247" s="8"/>
      <c r="AM247" s="8"/>
      <c r="AN247" s="8"/>
      <c r="AO247" s="8"/>
      <c r="AP247" s="8"/>
      <c r="AQ247" s="8"/>
      <c r="AR247" s="8"/>
      <c r="AS247" s="8"/>
      <c r="AT247" s="8"/>
      <c r="AU247" s="8"/>
      <c r="AV247" s="8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</row>
    <row r="248" spans="1:101" ht="24" customHeight="1" x14ac:dyDescent="0.35">
      <c r="A248" s="1"/>
      <c r="B248" s="1"/>
      <c r="C248" s="209"/>
      <c r="D248" s="1"/>
      <c r="E248" s="1"/>
      <c r="F248" s="1"/>
      <c r="G248" s="1"/>
      <c r="H248" s="1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8"/>
      <c r="AK248" s="8"/>
      <c r="AL248" s="8"/>
      <c r="AM248" s="8"/>
      <c r="AN248" s="8"/>
      <c r="AO248" s="8"/>
      <c r="AP248" s="8"/>
      <c r="AQ248" s="8"/>
      <c r="AR248" s="8"/>
      <c r="AS248" s="8"/>
      <c r="AT248" s="8"/>
      <c r="AU248" s="8"/>
      <c r="AV248" s="8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</row>
    <row r="249" spans="1:101" ht="24" customHeight="1" x14ac:dyDescent="0.35">
      <c r="A249" s="1"/>
      <c r="B249" s="1"/>
      <c r="C249" s="209"/>
      <c r="D249" s="1"/>
      <c r="E249" s="1"/>
      <c r="F249" s="1"/>
      <c r="G249" s="1"/>
      <c r="H249" s="1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8"/>
      <c r="AK249" s="8"/>
      <c r="AL249" s="8"/>
      <c r="AM249" s="8"/>
      <c r="AN249" s="8"/>
      <c r="AO249" s="8"/>
      <c r="AP249" s="8"/>
      <c r="AQ249" s="8"/>
      <c r="AR249" s="8"/>
      <c r="AS249" s="8"/>
      <c r="AT249" s="8"/>
      <c r="AU249" s="8"/>
      <c r="AV249" s="8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</row>
    <row r="250" spans="1:101" ht="24" customHeight="1" x14ac:dyDescent="0.35">
      <c r="A250" s="1"/>
      <c r="B250" s="1"/>
      <c r="C250" s="209"/>
      <c r="D250" s="1"/>
      <c r="E250" s="1"/>
      <c r="F250" s="1"/>
      <c r="G250" s="1"/>
      <c r="H250" s="1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8"/>
      <c r="AK250" s="8"/>
      <c r="AL250" s="8"/>
      <c r="AM250" s="8"/>
      <c r="AN250" s="8"/>
      <c r="AO250" s="8"/>
      <c r="AP250" s="8"/>
      <c r="AQ250" s="8"/>
      <c r="AR250" s="8"/>
      <c r="AS250" s="8"/>
      <c r="AT250" s="8"/>
      <c r="AU250" s="8"/>
      <c r="AV250" s="8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</row>
    <row r="251" spans="1:101" ht="24" customHeight="1" x14ac:dyDescent="0.35">
      <c r="A251" s="1"/>
      <c r="B251" s="1"/>
      <c r="C251" s="209"/>
      <c r="D251" s="1"/>
      <c r="E251" s="1"/>
      <c r="F251" s="1"/>
      <c r="G251" s="1"/>
      <c r="H251" s="1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8"/>
      <c r="AK251" s="8"/>
      <c r="AL251" s="8"/>
      <c r="AM251" s="8"/>
      <c r="AN251" s="8"/>
      <c r="AO251" s="8"/>
      <c r="AP251" s="8"/>
      <c r="AQ251" s="8"/>
      <c r="AR251" s="8"/>
      <c r="AS251" s="8"/>
      <c r="AT251" s="8"/>
      <c r="AU251" s="8"/>
      <c r="AV251" s="8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</row>
    <row r="252" spans="1:101" ht="24" customHeight="1" x14ac:dyDescent="0.35">
      <c r="A252" s="1"/>
      <c r="B252" s="1"/>
      <c r="C252" s="209"/>
      <c r="D252" s="1"/>
      <c r="E252" s="1"/>
      <c r="F252" s="1"/>
      <c r="G252" s="1"/>
      <c r="H252" s="1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8"/>
      <c r="AK252" s="8"/>
      <c r="AL252" s="8"/>
      <c r="AM252" s="8"/>
      <c r="AN252" s="8"/>
      <c r="AO252" s="8"/>
      <c r="AP252" s="8"/>
      <c r="AQ252" s="8"/>
      <c r="AR252" s="8"/>
      <c r="AS252" s="8"/>
      <c r="AT252" s="8"/>
      <c r="AU252" s="8"/>
      <c r="AV252" s="8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</row>
    <row r="253" spans="1:101" ht="24" customHeight="1" x14ac:dyDescent="0.35">
      <c r="A253" s="1"/>
      <c r="B253" s="1"/>
      <c r="C253" s="209"/>
      <c r="D253" s="1"/>
      <c r="E253" s="1"/>
      <c r="F253" s="1"/>
      <c r="G253" s="1"/>
      <c r="H253" s="1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8"/>
      <c r="AK253" s="8"/>
      <c r="AL253" s="8"/>
      <c r="AM253" s="8"/>
      <c r="AN253" s="8"/>
      <c r="AO253" s="8"/>
      <c r="AP253" s="8"/>
      <c r="AQ253" s="8"/>
      <c r="AR253" s="8"/>
      <c r="AS253" s="8"/>
      <c r="AT253" s="8"/>
      <c r="AU253" s="8"/>
      <c r="AV253" s="8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</row>
    <row r="254" spans="1:101" ht="24" customHeight="1" x14ac:dyDescent="0.35">
      <c r="A254" s="1"/>
      <c r="B254" s="1"/>
      <c r="C254" s="209"/>
      <c r="D254" s="1"/>
      <c r="E254" s="1"/>
      <c r="F254" s="1"/>
      <c r="G254" s="1"/>
      <c r="H254" s="1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8"/>
      <c r="AK254" s="8"/>
      <c r="AL254" s="8"/>
      <c r="AM254" s="8"/>
      <c r="AN254" s="8"/>
      <c r="AO254" s="8"/>
      <c r="AP254" s="8"/>
      <c r="AQ254" s="8"/>
      <c r="AR254" s="8"/>
      <c r="AS254" s="8"/>
      <c r="AT254" s="8"/>
      <c r="AU254" s="8"/>
      <c r="AV254" s="8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</row>
  </sheetData>
  <mergeCells count="43">
    <mergeCell ref="BX3:CJ3"/>
    <mergeCell ref="BP3:BW3"/>
    <mergeCell ref="CK3:CW3"/>
    <mergeCell ref="BF4:BO4"/>
    <mergeCell ref="AU4:BE4"/>
    <mergeCell ref="BF3:BL3"/>
    <mergeCell ref="AJ3:BB3"/>
    <mergeCell ref="H3:AG3"/>
    <mergeCell ref="AJ4:AT4"/>
    <mergeCell ref="Z4:AI4"/>
    <mergeCell ref="J4:X4"/>
    <mergeCell ref="D54:G54"/>
    <mergeCell ref="AJ5:AM5"/>
    <mergeCell ref="AN5:AT5"/>
    <mergeCell ref="BI5:BO5"/>
    <mergeCell ref="AU5:AX5"/>
    <mergeCell ref="AY5:BE5"/>
    <mergeCell ref="D28:G28"/>
    <mergeCell ref="D30:G30"/>
    <mergeCell ref="D35:G35"/>
    <mergeCell ref="D19:G19"/>
    <mergeCell ref="D14:G14"/>
    <mergeCell ref="R5:X5"/>
    <mergeCell ref="K5:O5"/>
    <mergeCell ref="D23:G23"/>
    <mergeCell ref="D47:G47"/>
    <mergeCell ref="D50:G50"/>
    <mergeCell ref="D45:G45"/>
    <mergeCell ref="D40:G40"/>
    <mergeCell ref="D52:G52"/>
    <mergeCell ref="BZ5:CA5"/>
    <mergeCell ref="CB5:CC5"/>
    <mergeCell ref="BU5:BW5"/>
    <mergeCell ref="BU4:BW4"/>
    <mergeCell ref="D37:G37"/>
    <mergeCell ref="A4:G4"/>
    <mergeCell ref="BZ4:CC4"/>
    <mergeCell ref="CL5:CS5"/>
    <mergeCell ref="CT5:CW5"/>
    <mergeCell ref="CL4:CW4"/>
    <mergeCell ref="CJ5:CK5"/>
    <mergeCell ref="CE5:CG5"/>
    <mergeCell ref="CE4:CK4"/>
  </mergeCells>
  <pageMargins left="0.19685039370078741" right="0" top="0.39370078740157483" bottom="0.19685039370078741" header="0" footer="0"/>
  <pageSetup paperSize="9" scale="64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"/>
  <sheetViews>
    <sheetView workbookViewId="0"/>
  </sheetViews>
  <sheetFormatPr defaultColWidth="12.625" defaultRowHeight="15" customHeight="1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"/>
  <sheetViews>
    <sheetView workbookViewId="0"/>
  </sheetViews>
  <sheetFormatPr defaultColWidth="12.625" defaultRowHeight="15" customHeight="1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CS961"/>
  <sheetViews>
    <sheetView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D8" sqref="D8"/>
    </sheetView>
  </sheetViews>
  <sheetFormatPr defaultColWidth="12.625" defaultRowHeight="15" customHeight="1" x14ac:dyDescent="0.2"/>
  <cols>
    <col min="1" max="1" width="2.75" customWidth="1"/>
    <col min="2" max="2" width="3.875" customWidth="1"/>
    <col min="3" max="3" width="10.5" customWidth="1"/>
    <col min="4" max="4" width="7.125" customWidth="1"/>
    <col min="5" max="5" width="6.75" customWidth="1"/>
    <col min="6" max="6" width="5.625" customWidth="1"/>
    <col min="7" max="7" width="5.375" customWidth="1"/>
    <col min="8" max="8" width="6.5" customWidth="1"/>
    <col min="9" max="9" width="9.625" customWidth="1"/>
    <col min="10" max="10" width="12.25" customWidth="1"/>
    <col min="11" max="11" width="10.25" customWidth="1"/>
    <col min="12" max="12" width="7.25" customWidth="1"/>
    <col min="13" max="13" width="7.875" customWidth="1"/>
    <col min="14" max="14" width="8.875" customWidth="1"/>
    <col min="15" max="15" width="8.25" customWidth="1"/>
    <col min="16" max="16" width="8.625" customWidth="1"/>
    <col min="17" max="20" width="8.875" customWidth="1"/>
    <col min="21" max="21" width="11" customWidth="1"/>
    <col min="22" max="22" width="5.125" customWidth="1"/>
    <col min="23" max="23" width="8.125" customWidth="1"/>
    <col min="24" max="24" width="8.875" customWidth="1"/>
    <col min="25" max="25" width="6.625" customWidth="1"/>
    <col min="26" max="26" width="5.125" customWidth="1"/>
    <col min="27" max="27" width="4.875" customWidth="1"/>
    <col min="28" max="28" width="6.375" customWidth="1"/>
    <col min="29" max="29" width="7.25" customWidth="1"/>
    <col min="30" max="30" width="8.625" customWidth="1"/>
    <col min="31" max="31" width="7.25" customWidth="1"/>
    <col min="32" max="35" width="8.75" customWidth="1"/>
    <col min="36" max="42" width="10.375" customWidth="1"/>
    <col min="43" max="46" width="9.25" customWidth="1"/>
    <col min="47" max="53" width="10.25" customWidth="1"/>
    <col min="54" max="54" width="6" customWidth="1"/>
    <col min="55" max="55" width="23.25" customWidth="1"/>
    <col min="56" max="56" width="9.25" customWidth="1"/>
    <col min="57" max="63" width="8.875" customWidth="1"/>
    <col min="64" max="64" width="8.125" customWidth="1"/>
    <col min="65" max="65" width="8.75" customWidth="1"/>
    <col min="66" max="66" width="8.5" customWidth="1"/>
    <col min="67" max="67" width="9.5" customWidth="1"/>
    <col min="68" max="68" width="7.875" customWidth="1"/>
    <col min="69" max="69" width="5.75" customWidth="1"/>
    <col min="70" max="71" width="6" customWidth="1"/>
    <col min="72" max="72" width="10" customWidth="1"/>
    <col min="73" max="73" width="9.5" customWidth="1"/>
    <col min="74" max="75" width="5.5" customWidth="1"/>
    <col min="76" max="76" width="6.125" customWidth="1"/>
    <col min="77" max="77" width="12.125" customWidth="1"/>
    <col min="78" max="80" width="6.125" customWidth="1"/>
    <col min="81" max="81" width="7.875" customWidth="1"/>
    <col min="82" max="83" width="6.5" customWidth="1"/>
    <col min="84" max="84" width="6.625" customWidth="1"/>
    <col min="85" max="85" width="6.5" customWidth="1"/>
    <col min="86" max="97" width="9.125" customWidth="1"/>
  </cols>
  <sheetData>
    <row r="1" spans="1:97" ht="24" customHeight="1" x14ac:dyDescent="0.35">
      <c r="A1" s="1"/>
      <c r="B1" s="2"/>
      <c r="C1" s="2"/>
      <c r="D1" s="2" t="s">
        <v>6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4"/>
      <c r="W1" s="4"/>
      <c r="X1" s="4"/>
      <c r="Y1" s="4"/>
      <c r="Z1" s="4"/>
      <c r="AA1" s="4"/>
      <c r="AB1" s="4"/>
      <c r="AC1" s="4"/>
      <c r="AD1" s="4"/>
      <c r="AE1" s="4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4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</row>
    <row r="2" spans="1:97" ht="24" customHeight="1" x14ac:dyDescent="0.35">
      <c r="A2" s="1" t="str">
        <f>'แบบ1_1 หมู่บ้าน'!A2</f>
        <v>ข้อมูล ณ วันที่ 16 เดือนพฤศจิกายน พ.ศ.2561</v>
      </c>
      <c r="B2" s="1"/>
      <c r="C2" s="1"/>
      <c r="D2" s="1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9"/>
      <c r="W2" s="9"/>
      <c r="X2" s="9"/>
      <c r="Y2" s="9"/>
      <c r="Z2" s="9"/>
      <c r="AA2" s="9"/>
      <c r="AB2" s="9"/>
      <c r="AC2" s="9"/>
      <c r="AD2" s="9"/>
      <c r="AE2" s="9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"/>
      <c r="AT2" s="1"/>
      <c r="AU2" s="1"/>
      <c r="AV2" s="1"/>
      <c r="AW2" s="1"/>
      <c r="AX2" s="1"/>
      <c r="AY2" s="1"/>
      <c r="AZ2" s="1"/>
      <c r="BA2" s="1"/>
      <c r="BB2" s="1"/>
      <c r="BC2" s="11"/>
      <c r="BD2" s="1"/>
      <c r="BE2" s="10"/>
      <c r="BF2" s="10"/>
      <c r="BG2" s="10"/>
      <c r="BH2" s="10"/>
      <c r="BI2" s="10"/>
      <c r="BJ2" s="10"/>
      <c r="BK2" s="10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</row>
    <row r="3" spans="1:97" ht="19.5" customHeight="1" x14ac:dyDescent="0.2">
      <c r="A3" s="22"/>
      <c r="B3" s="24"/>
      <c r="C3" s="25"/>
      <c r="D3" s="256" t="s">
        <v>4</v>
      </c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8"/>
      <c r="R3" s="238"/>
      <c r="S3" s="238"/>
      <c r="T3" s="238"/>
      <c r="U3" s="238"/>
      <c r="V3" s="238"/>
      <c r="W3" s="238"/>
      <c r="X3" s="238"/>
      <c r="Y3" s="238"/>
      <c r="Z3" s="238"/>
      <c r="AA3" s="238"/>
      <c r="AB3" s="238"/>
      <c r="AC3" s="257"/>
      <c r="AD3" s="18"/>
      <c r="AE3" s="18"/>
      <c r="AF3" s="256" t="s">
        <v>4</v>
      </c>
      <c r="AG3" s="238"/>
      <c r="AH3" s="238"/>
      <c r="AI3" s="238"/>
      <c r="AJ3" s="238"/>
      <c r="AK3" s="238"/>
      <c r="AL3" s="238"/>
      <c r="AM3" s="238"/>
      <c r="AN3" s="238"/>
      <c r="AO3" s="238"/>
      <c r="AP3" s="238"/>
      <c r="AQ3" s="238"/>
      <c r="AR3" s="238"/>
      <c r="AS3" s="238"/>
      <c r="AT3" s="238"/>
      <c r="AU3" s="238"/>
      <c r="AV3" s="238"/>
      <c r="AW3" s="238"/>
      <c r="AX3" s="238"/>
      <c r="AY3" s="238"/>
      <c r="AZ3" s="238"/>
      <c r="BA3" s="257"/>
      <c r="BB3" s="256" t="s">
        <v>4</v>
      </c>
      <c r="BC3" s="238"/>
      <c r="BD3" s="238"/>
      <c r="BE3" s="238"/>
      <c r="BF3" s="238"/>
      <c r="BG3" s="238"/>
      <c r="BH3" s="238"/>
      <c r="BI3" s="238"/>
      <c r="BJ3" s="238"/>
      <c r="BK3" s="257"/>
      <c r="BL3" s="266" t="s">
        <v>19</v>
      </c>
      <c r="BM3" s="235"/>
      <c r="BN3" s="235"/>
      <c r="BO3" s="235"/>
      <c r="BP3" s="235"/>
      <c r="BQ3" s="235"/>
      <c r="BR3" s="235"/>
      <c r="BS3" s="236"/>
      <c r="BT3" s="266" t="s">
        <v>19</v>
      </c>
      <c r="BU3" s="235"/>
      <c r="BV3" s="235"/>
      <c r="BW3" s="235"/>
      <c r="BX3" s="235"/>
      <c r="BY3" s="235"/>
      <c r="BZ3" s="235"/>
      <c r="CA3" s="235"/>
      <c r="CB3" s="235"/>
      <c r="CC3" s="235"/>
      <c r="CD3" s="235"/>
      <c r="CE3" s="235"/>
      <c r="CF3" s="235"/>
      <c r="CG3" s="236"/>
      <c r="CH3" s="266" t="s">
        <v>19</v>
      </c>
      <c r="CI3" s="235"/>
      <c r="CJ3" s="235"/>
      <c r="CK3" s="235"/>
      <c r="CL3" s="235"/>
      <c r="CM3" s="235"/>
      <c r="CN3" s="235"/>
      <c r="CO3" s="235"/>
      <c r="CP3" s="235"/>
      <c r="CQ3" s="235"/>
      <c r="CR3" s="235"/>
      <c r="CS3" s="278"/>
    </row>
    <row r="4" spans="1:97" ht="19.5" customHeight="1" x14ac:dyDescent="0.3">
      <c r="A4" s="274" t="s">
        <v>29</v>
      </c>
      <c r="B4" s="275"/>
      <c r="C4" s="40" t="s">
        <v>35</v>
      </c>
      <c r="D4" s="42" t="s">
        <v>18</v>
      </c>
      <c r="E4" s="42" t="s">
        <v>18</v>
      </c>
      <c r="F4" s="267" t="s">
        <v>37</v>
      </c>
      <c r="G4" s="259"/>
      <c r="H4" s="259"/>
      <c r="I4" s="259"/>
      <c r="J4" s="259"/>
      <c r="K4" s="259"/>
      <c r="L4" s="259"/>
      <c r="M4" s="259"/>
      <c r="N4" s="259"/>
      <c r="O4" s="259"/>
      <c r="P4" s="259"/>
      <c r="Q4" s="259"/>
      <c r="R4" s="259"/>
      <c r="S4" s="259"/>
      <c r="T4" s="260"/>
      <c r="U4" s="46" t="s">
        <v>18</v>
      </c>
      <c r="V4" s="271" t="s">
        <v>52</v>
      </c>
      <c r="W4" s="259"/>
      <c r="X4" s="259"/>
      <c r="Y4" s="259"/>
      <c r="Z4" s="259"/>
      <c r="AA4" s="259"/>
      <c r="AB4" s="259"/>
      <c r="AC4" s="259"/>
      <c r="AD4" s="259"/>
      <c r="AE4" s="260"/>
      <c r="AF4" s="258" t="s">
        <v>54</v>
      </c>
      <c r="AG4" s="259"/>
      <c r="AH4" s="259"/>
      <c r="AI4" s="259"/>
      <c r="AJ4" s="259"/>
      <c r="AK4" s="259"/>
      <c r="AL4" s="259"/>
      <c r="AM4" s="259"/>
      <c r="AN4" s="259"/>
      <c r="AO4" s="259"/>
      <c r="AP4" s="260"/>
      <c r="AQ4" s="268" t="s">
        <v>55</v>
      </c>
      <c r="AR4" s="259"/>
      <c r="AS4" s="259"/>
      <c r="AT4" s="259"/>
      <c r="AU4" s="259"/>
      <c r="AV4" s="259"/>
      <c r="AW4" s="259"/>
      <c r="AX4" s="259"/>
      <c r="AY4" s="259"/>
      <c r="AZ4" s="259"/>
      <c r="BA4" s="260"/>
      <c r="BB4" s="267" t="s">
        <v>56</v>
      </c>
      <c r="BC4" s="259"/>
      <c r="BD4" s="259"/>
      <c r="BE4" s="259"/>
      <c r="BF4" s="259"/>
      <c r="BG4" s="259"/>
      <c r="BH4" s="259"/>
      <c r="BI4" s="259"/>
      <c r="BJ4" s="259"/>
      <c r="BK4" s="260"/>
      <c r="BL4" s="48"/>
      <c r="BM4" s="49"/>
      <c r="BN4" s="49"/>
      <c r="BO4" s="50"/>
      <c r="BP4" s="51" t="s">
        <v>18</v>
      </c>
      <c r="BQ4" s="250" t="s">
        <v>57</v>
      </c>
      <c r="BR4" s="238"/>
      <c r="BS4" s="251"/>
      <c r="BT4" s="63" t="s">
        <v>72</v>
      </c>
      <c r="BU4" s="51" t="s">
        <v>59</v>
      </c>
      <c r="BV4" s="246" t="s">
        <v>60</v>
      </c>
      <c r="BW4" s="235"/>
      <c r="BX4" s="235"/>
      <c r="BY4" s="236"/>
      <c r="BZ4" s="52" t="s">
        <v>18</v>
      </c>
      <c r="CA4" s="265" t="s">
        <v>61</v>
      </c>
      <c r="CB4" s="259"/>
      <c r="CC4" s="259"/>
      <c r="CD4" s="259"/>
      <c r="CE4" s="259"/>
      <c r="CF4" s="259"/>
      <c r="CG4" s="260"/>
      <c r="CH4" s="276" t="s">
        <v>62</v>
      </c>
      <c r="CI4" s="263"/>
      <c r="CJ4" s="263"/>
      <c r="CK4" s="263"/>
      <c r="CL4" s="263"/>
      <c r="CM4" s="263"/>
      <c r="CN4" s="263"/>
      <c r="CO4" s="263"/>
      <c r="CP4" s="263"/>
      <c r="CQ4" s="263"/>
      <c r="CR4" s="263"/>
      <c r="CS4" s="277"/>
    </row>
    <row r="5" spans="1:97" ht="19.5" customHeight="1" x14ac:dyDescent="0.3">
      <c r="A5" s="67"/>
      <c r="B5" s="68"/>
      <c r="C5" s="40" t="s">
        <v>79</v>
      </c>
      <c r="D5" s="55" t="s">
        <v>63</v>
      </c>
      <c r="E5" s="55" t="s">
        <v>64</v>
      </c>
      <c r="F5" s="56"/>
      <c r="G5" s="270" t="s">
        <v>65</v>
      </c>
      <c r="H5" s="235"/>
      <c r="I5" s="235"/>
      <c r="J5" s="235"/>
      <c r="K5" s="236"/>
      <c r="L5" s="57" t="s">
        <v>66</v>
      </c>
      <c r="M5" s="57" t="s">
        <v>59</v>
      </c>
      <c r="N5" s="269" t="s">
        <v>67</v>
      </c>
      <c r="O5" s="235"/>
      <c r="P5" s="235"/>
      <c r="Q5" s="235"/>
      <c r="R5" s="235"/>
      <c r="S5" s="235"/>
      <c r="T5" s="236"/>
      <c r="U5" s="69" t="s">
        <v>68</v>
      </c>
      <c r="V5" s="59" t="s">
        <v>70</v>
      </c>
      <c r="W5" s="60" t="s">
        <v>70</v>
      </c>
      <c r="X5" s="60" t="s">
        <v>70</v>
      </c>
      <c r="Y5" s="60" t="s">
        <v>70</v>
      </c>
      <c r="Z5" s="60" t="s">
        <v>70</v>
      </c>
      <c r="AA5" s="60" t="s">
        <v>70</v>
      </c>
      <c r="AB5" s="60" t="s">
        <v>70</v>
      </c>
      <c r="AC5" s="60" t="s">
        <v>70</v>
      </c>
      <c r="AD5" s="60" t="s">
        <v>70</v>
      </c>
      <c r="AE5" s="62" t="s">
        <v>70</v>
      </c>
      <c r="AF5" s="253" t="s">
        <v>18</v>
      </c>
      <c r="AG5" s="235"/>
      <c r="AH5" s="235"/>
      <c r="AI5" s="236"/>
      <c r="AJ5" s="254" t="s">
        <v>67</v>
      </c>
      <c r="AK5" s="235"/>
      <c r="AL5" s="235"/>
      <c r="AM5" s="235"/>
      <c r="AN5" s="235"/>
      <c r="AO5" s="235"/>
      <c r="AP5" s="236"/>
      <c r="AQ5" s="255" t="s">
        <v>71</v>
      </c>
      <c r="AR5" s="235"/>
      <c r="AS5" s="235"/>
      <c r="AT5" s="236"/>
      <c r="AU5" s="254" t="s">
        <v>67</v>
      </c>
      <c r="AV5" s="235"/>
      <c r="AW5" s="235"/>
      <c r="AX5" s="235"/>
      <c r="AY5" s="235"/>
      <c r="AZ5" s="235"/>
      <c r="BA5" s="236"/>
      <c r="BB5" s="64" t="s">
        <v>18</v>
      </c>
      <c r="BC5" s="57" t="s">
        <v>73</v>
      </c>
      <c r="BD5" s="57" t="s">
        <v>18</v>
      </c>
      <c r="BE5" s="254" t="s">
        <v>67</v>
      </c>
      <c r="BF5" s="235"/>
      <c r="BG5" s="235"/>
      <c r="BH5" s="235"/>
      <c r="BI5" s="235"/>
      <c r="BJ5" s="235"/>
      <c r="BK5" s="236"/>
      <c r="BL5" s="65" t="s">
        <v>74</v>
      </c>
      <c r="BM5" s="65" t="s">
        <v>75</v>
      </c>
      <c r="BN5" s="65" t="s">
        <v>75</v>
      </c>
      <c r="BO5" s="65" t="s">
        <v>76</v>
      </c>
      <c r="BP5" s="66" t="s">
        <v>77</v>
      </c>
      <c r="BQ5" s="247" t="s">
        <v>78</v>
      </c>
      <c r="BR5" s="248"/>
      <c r="BS5" s="249"/>
      <c r="BT5" s="72" t="s">
        <v>88</v>
      </c>
      <c r="BU5" s="66" t="s">
        <v>63</v>
      </c>
      <c r="BV5" s="246" t="s">
        <v>81</v>
      </c>
      <c r="BW5" s="236"/>
      <c r="BX5" s="246" t="s">
        <v>82</v>
      </c>
      <c r="BY5" s="236"/>
      <c r="BZ5" s="70" t="s">
        <v>83</v>
      </c>
      <c r="CA5" s="245" t="s">
        <v>84</v>
      </c>
      <c r="CB5" s="235"/>
      <c r="CC5" s="236"/>
      <c r="CD5" s="71" t="s">
        <v>85</v>
      </c>
      <c r="CE5" s="71" t="s">
        <v>86</v>
      </c>
      <c r="CF5" s="243" t="s">
        <v>87</v>
      </c>
      <c r="CG5" s="244"/>
      <c r="CH5" s="234" t="s">
        <v>89</v>
      </c>
      <c r="CI5" s="235"/>
      <c r="CJ5" s="235"/>
      <c r="CK5" s="235"/>
      <c r="CL5" s="235"/>
      <c r="CM5" s="235"/>
      <c r="CN5" s="235"/>
      <c r="CO5" s="236"/>
      <c r="CP5" s="237" t="s">
        <v>90</v>
      </c>
      <c r="CQ5" s="238"/>
      <c r="CR5" s="238"/>
      <c r="CS5" s="239"/>
    </row>
    <row r="6" spans="1:97" ht="19.5" customHeight="1" x14ac:dyDescent="0.3">
      <c r="A6" s="67"/>
      <c r="B6" s="68"/>
      <c r="C6" s="40" t="s">
        <v>92</v>
      </c>
      <c r="D6" s="55" t="s">
        <v>91</v>
      </c>
      <c r="E6" s="55"/>
      <c r="F6" s="73" t="s">
        <v>18</v>
      </c>
      <c r="G6" s="75" t="s">
        <v>86</v>
      </c>
      <c r="H6" s="76" t="s">
        <v>93</v>
      </c>
      <c r="I6" s="76" t="s">
        <v>94</v>
      </c>
      <c r="J6" s="76" t="s">
        <v>95</v>
      </c>
      <c r="K6" s="76" t="s">
        <v>96</v>
      </c>
      <c r="L6" s="77" t="s">
        <v>18</v>
      </c>
      <c r="M6" s="77" t="s">
        <v>97</v>
      </c>
      <c r="N6" s="78" t="s">
        <v>98</v>
      </c>
      <c r="O6" s="78" t="s">
        <v>99</v>
      </c>
      <c r="P6" s="78" t="s">
        <v>100</v>
      </c>
      <c r="Q6" s="80" t="s">
        <v>101</v>
      </c>
      <c r="R6" s="80" t="s">
        <v>102</v>
      </c>
      <c r="S6" s="80" t="s">
        <v>103</v>
      </c>
      <c r="T6" s="80" t="s">
        <v>104</v>
      </c>
      <c r="U6" s="81" t="s">
        <v>105</v>
      </c>
      <c r="V6" s="59" t="s">
        <v>86</v>
      </c>
      <c r="W6" s="60" t="s">
        <v>106</v>
      </c>
      <c r="X6" s="60" t="s">
        <v>107</v>
      </c>
      <c r="Y6" s="60" t="s">
        <v>108</v>
      </c>
      <c r="Z6" s="60" t="s">
        <v>109</v>
      </c>
      <c r="AA6" s="60" t="s">
        <v>110</v>
      </c>
      <c r="AB6" s="60" t="s">
        <v>111</v>
      </c>
      <c r="AC6" s="60" t="s">
        <v>112</v>
      </c>
      <c r="AD6" s="60" t="s">
        <v>113</v>
      </c>
      <c r="AE6" s="62" t="s">
        <v>114</v>
      </c>
      <c r="AF6" s="83" t="s">
        <v>115</v>
      </c>
      <c r="AG6" s="85" t="s">
        <v>116</v>
      </c>
      <c r="AH6" s="85" t="s">
        <v>117</v>
      </c>
      <c r="AI6" s="85" t="s">
        <v>114</v>
      </c>
      <c r="AJ6" s="86" t="s">
        <v>98</v>
      </c>
      <c r="AK6" s="86" t="s">
        <v>99</v>
      </c>
      <c r="AL6" s="86" t="s">
        <v>100</v>
      </c>
      <c r="AM6" s="87" t="s">
        <v>101</v>
      </c>
      <c r="AN6" s="87" t="s">
        <v>102</v>
      </c>
      <c r="AO6" s="87" t="s">
        <v>103</v>
      </c>
      <c r="AP6" s="87" t="s">
        <v>104</v>
      </c>
      <c r="AQ6" s="88" t="s">
        <v>118</v>
      </c>
      <c r="AR6" s="89" t="s">
        <v>119</v>
      </c>
      <c r="AS6" s="89" t="s">
        <v>120</v>
      </c>
      <c r="AT6" s="89" t="s">
        <v>114</v>
      </c>
      <c r="AU6" s="90" t="s">
        <v>98</v>
      </c>
      <c r="AV6" s="90" t="s">
        <v>99</v>
      </c>
      <c r="AW6" s="90" t="s">
        <v>100</v>
      </c>
      <c r="AX6" s="91" t="s">
        <v>101</v>
      </c>
      <c r="AY6" s="91" t="s">
        <v>102</v>
      </c>
      <c r="AZ6" s="91" t="s">
        <v>103</v>
      </c>
      <c r="BA6" s="91" t="s">
        <v>104</v>
      </c>
      <c r="BB6" s="73" t="s">
        <v>8</v>
      </c>
      <c r="BC6" s="92"/>
      <c r="BD6" s="77" t="s">
        <v>121</v>
      </c>
      <c r="BE6" s="86" t="s">
        <v>98</v>
      </c>
      <c r="BF6" s="86" t="s">
        <v>99</v>
      </c>
      <c r="BG6" s="86" t="s">
        <v>100</v>
      </c>
      <c r="BH6" s="93" t="s">
        <v>101</v>
      </c>
      <c r="BI6" s="93" t="s">
        <v>102</v>
      </c>
      <c r="BJ6" s="93" t="s">
        <v>103</v>
      </c>
      <c r="BK6" s="93" t="s">
        <v>104</v>
      </c>
      <c r="BL6" s="60" t="s">
        <v>122</v>
      </c>
      <c r="BM6" s="60" t="s">
        <v>123</v>
      </c>
      <c r="BN6" s="60" t="s">
        <v>124</v>
      </c>
      <c r="BO6" s="60" t="s">
        <v>125</v>
      </c>
      <c r="BP6" s="66" t="s">
        <v>126</v>
      </c>
      <c r="BQ6" s="65" t="s">
        <v>127</v>
      </c>
      <c r="BR6" s="65" t="s">
        <v>128</v>
      </c>
      <c r="BS6" s="94" t="s">
        <v>66</v>
      </c>
      <c r="BT6" s="72" t="s">
        <v>130</v>
      </c>
      <c r="BU6" s="66" t="s">
        <v>131</v>
      </c>
      <c r="BV6" s="94" t="s">
        <v>134</v>
      </c>
      <c r="BW6" s="94" t="s">
        <v>133</v>
      </c>
      <c r="BX6" s="94" t="s">
        <v>97</v>
      </c>
      <c r="BY6" s="65" t="s">
        <v>135</v>
      </c>
      <c r="BZ6" s="70" t="s">
        <v>136</v>
      </c>
      <c r="CA6" s="95" t="s">
        <v>137</v>
      </c>
      <c r="CB6" s="96" t="s">
        <v>97</v>
      </c>
      <c r="CC6" s="96" t="s">
        <v>138</v>
      </c>
      <c r="CD6" s="97" t="s">
        <v>139</v>
      </c>
      <c r="CE6" s="97" t="s">
        <v>139</v>
      </c>
      <c r="CF6" s="96" t="s">
        <v>140</v>
      </c>
      <c r="CG6" s="98" t="s">
        <v>141</v>
      </c>
      <c r="CH6" s="99" t="s">
        <v>98</v>
      </c>
      <c r="CI6" s="100" t="s">
        <v>99</v>
      </c>
      <c r="CJ6" s="100" t="s">
        <v>100</v>
      </c>
      <c r="CK6" s="100" t="s">
        <v>101</v>
      </c>
      <c r="CL6" s="100" t="s">
        <v>102</v>
      </c>
      <c r="CM6" s="100" t="s">
        <v>103</v>
      </c>
      <c r="CN6" s="100" t="s">
        <v>104</v>
      </c>
      <c r="CO6" s="100" t="s">
        <v>66</v>
      </c>
      <c r="CP6" s="102" t="s">
        <v>138</v>
      </c>
      <c r="CQ6" s="103" t="s">
        <v>85</v>
      </c>
      <c r="CR6" s="102" t="s">
        <v>86</v>
      </c>
      <c r="CS6" s="104" t="s">
        <v>142</v>
      </c>
    </row>
    <row r="7" spans="1:97" ht="19.5" customHeight="1" x14ac:dyDescent="0.3">
      <c r="A7" s="105"/>
      <c r="B7" s="107"/>
      <c r="C7" s="109"/>
      <c r="D7" s="110"/>
      <c r="E7" s="110"/>
      <c r="F7" s="111" t="s">
        <v>143</v>
      </c>
      <c r="G7" s="112"/>
      <c r="H7" s="112"/>
      <c r="I7" s="112" t="s">
        <v>144</v>
      </c>
      <c r="J7" s="112" t="s">
        <v>68</v>
      </c>
      <c r="K7" s="112" t="s">
        <v>145</v>
      </c>
      <c r="L7" s="114" t="s">
        <v>138</v>
      </c>
      <c r="M7" s="114" t="s">
        <v>141</v>
      </c>
      <c r="N7" s="115">
        <v>2561</v>
      </c>
      <c r="O7" s="115">
        <v>2561</v>
      </c>
      <c r="P7" s="115">
        <v>2561</v>
      </c>
      <c r="Q7" s="116">
        <v>2561</v>
      </c>
      <c r="R7" s="116">
        <v>2561</v>
      </c>
      <c r="S7" s="116">
        <v>2561</v>
      </c>
      <c r="T7" s="116">
        <v>2561</v>
      </c>
      <c r="U7" s="118" t="s">
        <v>146</v>
      </c>
      <c r="V7" s="119"/>
      <c r="W7" s="120"/>
      <c r="X7" s="120" t="s">
        <v>147</v>
      </c>
      <c r="Y7" s="120"/>
      <c r="Z7" s="120"/>
      <c r="AA7" s="120"/>
      <c r="AB7" s="120"/>
      <c r="AC7" s="120" t="s">
        <v>148</v>
      </c>
      <c r="AD7" s="120" t="s">
        <v>149</v>
      </c>
      <c r="AE7" s="121"/>
      <c r="AF7" s="123" t="s">
        <v>139</v>
      </c>
      <c r="AG7" s="124" t="s">
        <v>150</v>
      </c>
      <c r="AH7" s="124" t="s">
        <v>151</v>
      </c>
      <c r="AI7" s="124" t="s">
        <v>139</v>
      </c>
      <c r="AJ7" s="125">
        <v>2561</v>
      </c>
      <c r="AK7" s="125">
        <v>2561</v>
      </c>
      <c r="AL7" s="125">
        <v>2561</v>
      </c>
      <c r="AM7" s="126">
        <v>2561</v>
      </c>
      <c r="AN7" s="126">
        <v>2561</v>
      </c>
      <c r="AO7" s="126">
        <v>2561</v>
      </c>
      <c r="AP7" s="126">
        <v>2561</v>
      </c>
      <c r="AQ7" s="127"/>
      <c r="AR7" s="129"/>
      <c r="AS7" s="129" t="s">
        <v>86</v>
      </c>
      <c r="AT7" s="129"/>
      <c r="AU7" s="130">
        <v>2561</v>
      </c>
      <c r="AV7" s="130">
        <v>2561</v>
      </c>
      <c r="AW7" s="130">
        <v>2561</v>
      </c>
      <c r="AX7" s="131">
        <v>2561</v>
      </c>
      <c r="AY7" s="131">
        <v>2561</v>
      </c>
      <c r="AZ7" s="131">
        <v>2561</v>
      </c>
      <c r="BA7" s="131">
        <v>2561</v>
      </c>
      <c r="BB7" s="111"/>
      <c r="BC7" s="132"/>
      <c r="BD7" s="114" t="s">
        <v>153</v>
      </c>
      <c r="BE7" s="125">
        <v>2561</v>
      </c>
      <c r="BF7" s="125">
        <v>2561</v>
      </c>
      <c r="BG7" s="125">
        <v>2561</v>
      </c>
      <c r="BH7" s="133">
        <v>2561</v>
      </c>
      <c r="BI7" s="133">
        <v>2561</v>
      </c>
      <c r="BJ7" s="133">
        <v>2561</v>
      </c>
      <c r="BK7" s="133">
        <v>2561</v>
      </c>
      <c r="BL7" s="134" t="s">
        <v>154</v>
      </c>
      <c r="BM7" s="134" t="s">
        <v>154</v>
      </c>
      <c r="BN7" s="134" t="s">
        <v>126</v>
      </c>
      <c r="BO7" s="135" t="s">
        <v>155</v>
      </c>
      <c r="BP7" s="136" t="s">
        <v>141</v>
      </c>
      <c r="BQ7" s="134" t="s">
        <v>156</v>
      </c>
      <c r="BR7" s="134"/>
      <c r="BS7" s="137"/>
      <c r="BT7" s="138" t="s">
        <v>157</v>
      </c>
      <c r="BU7" s="136" t="s">
        <v>159</v>
      </c>
      <c r="BV7" s="137"/>
      <c r="BW7" s="137"/>
      <c r="BX7" s="137" t="s">
        <v>141</v>
      </c>
      <c r="BY7" s="134" t="s">
        <v>160</v>
      </c>
      <c r="BZ7" s="139" t="s">
        <v>161</v>
      </c>
      <c r="CA7" s="140"/>
      <c r="CB7" s="141"/>
      <c r="CC7" s="141"/>
      <c r="CD7" s="142"/>
      <c r="CE7" s="142"/>
      <c r="CF7" s="141"/>
      <c r="CG7" s="143"/>
      <c r="CH7" s="144">
        <v>2561</v>
      </c>
      <c r="CI7" s="145">
        <v>2561</v>
      </c>
      <c r="CJ7" s="145">
        <v>2561</v>
      </c>
      <c r="CK7" s="145">
        <v>2561</v>
      </c>
      <c r="CL7" s="145">
        <v>2561</v>
      </c>
      <c r="CM7" s="145">
        <v>2561</v>
      </c>
      <c r="CN7" s="145">
        <v>2561</v>
      </c>
      <c r="CO7" s="145" t="s">
        <v>91</v>
      </c>
      <c r="CP7" s="146"/>
      <c r="CQ7" s="146"/>
      <c r="CR7" s="147"/>
      <c r="CS7" s="149" t="s">
        <v>162</v>
      </c>
    </row>
    <row r="8" spans="1:97" ht="22.5" customHeight="1" x14ac:dyDescent="0.35">
      <c r="A8" s="152" t="str">
        <f>'แบบ1_1 หมู่บ้าน'!A9</f>
        <v>ศปน.ศพช.ลำปาง</v>
      </c>
      <c r="B8" s="152"/>
      <c r="C8" s="154"/>
      <c r="D8" s="156"/>
      <c r="E8" s="150"/>
      <c r="F8" s="150"/>
      <c r="G8" s="150"/>
      <c r="H8" s="150"/>
      <c r="I8" s="150"/>
      <c r="J8" s="150"/>
      <c r="K8" s="150"/>
      <c r="L8" s="150"/>
      <c r="M8" s="150"/>
      <c r="N8" s="150"/>
      <c r="O8" s="150"/>
      <c r="P8" s="150"/>
      <c r="Q8" s="150"/>
      <c r="R8" s="150"/>
      <c r="S8" s="150"/>
      <c r="T8" s="150"/>
      <c r="U8" s="150"/>
      <c r="V8" s="151"/>
      <c r="W8" s="151"/>
      <c r="X8" s="151"/>
      <c r="Y8" s="151"/>
      <c r="Z8" s="151"/>
      <c r="AA8" s="151"/>
      <c r="AB8" s="151"/>
      <c r="AC8" s="151"/>
      <c r="AD8" s="151"/>
      <c r="AE8" s="151"/>
      <c r="AF8" s="150"/>
      <c r="AG8" s="150"/>
      <c r="AH8" s="150"/>
      <c r="AI8" s="150"/>
      <c r="AJ8" s="150"/>
      <c r="AK8" s="150"/>
      <c r="AL8" s="150"/>
      <c r="AM8" s="150"/>
      <c r="AN8" s="150"/>
      <c r="AO8" s="150"/>
      <c r="AP8" s="150"/>
      <c r="AQ8" s="150"/>
      <c r="AR8" s="150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51"/>
      <c r="BD8" s="16"/>
      <c r="BE8" s="16"/>
      <c r="BF8" s="16"/>
      <c r="BG8" s="16"/>
      <c r="BH8" s="16"/>
      <c r="BI8" s="16"/>
      <c r="BJ8" s="16"/>
      <c r="BK8" s="16"/>
      <c r="BL8" s="153"/>
      <c r="BM8" s="153"/>
      <c r="BN8" s="153"/>
      <c r="BO8" s="153"/>
      <c r="BP8" s="153"/>
      <c r="BQ8" s="153"/>
      <c r="BR8" s="153"/>
      <c r="BS8" s="153"/>
      <c r="BT8" s="153"/>
      <c r="BU8" s="153"/>
      <c r="BV8" s="153"/>
      <c r="BW8" s="153"/>
      <c r="BX8" s="153"/>
      <c r="BY8" s="153"/>
      <c r="BZ8" s="153"/>
      <c r="CA8" s="153"/>
      <c r="CB8" s="153"/>
      <c r="CC8" s="153"/>
      <c r="CD8" s="153"/>
      <c r="CE8" s="153"/>
      <c r="CF8" s="153"/>
      <c r="CG8" s="153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</row>
    <row r="9" spans="1:97" ht="22.5" customHeight="1" x14ac:dyDescent="0.3">
      <c r="A9" s="159"/>
      <c r="B9" s="162" t="str">
        <f>'แบบ1_1 หมู่บ้าน'!B11</f>
        <v>จังหวัดลำปาง</v>
      </c>
      <c r="C9" s="163"/>
      <c r="D9" s="166">
        <f>'แบบ1_1 หมู่บ้าน'!H11</f>
        <v>6412</v>
      </c>
      <c r="E9" s="166">
        <f>'แบบ1_1 หมู่บ้าน'!I11</f>
        <v>15916</v>
      </c>
      <c r="F9" s="166">
        <f>'แบบ1_1 หมู่บ้าน'!J11</f>
        <v>169</v>
      </c>
      <c r="G9" s="166">
        <f>'แบบ1_1 หมู่บ้าน'!K11</f>
        <v>139</v>
      </c>
      <c r="H9" s="166">
        <f>'แบบ1_1 หมู่บ้าน'!L11</f>
        <v>12</v>
      </c>
      <c r="I9" s="166">
        <f>'แบบ1_1 หมู่บ้าน'!M11</f>
        <v>21</v>
      </c>
      <c r="J9" s="166">
        <f>'แบบ1_1 หมู่บ้าน'!N11</f>
        <v>103</v>
      </c>
      <c r="K9" s="166">
        <f>'แบบ1_1 หมู่บ้าน'!O11</f>
        <v>26</v>
      </c>
      <c r="L9" s="166">
        <f>'แบบ1_1 หมู่บ้าน'!P11</f>
        <v>301</v>
      </c>
      <c r="M9" s="166">
        <f>'แบบ1_1 หมู่บ้าน'!Q11</f>
        <v>1393</v>
      </c>
      <c r="N9" s="166">
        <f>'แบบ1_1 หมู่บ้าน'!R11</f>
        <v>436580</v>
      </c>
      <c r="O9" s="166">
        <f>'แบบ1_1 หมู่บ้าน'!S11</f>
        <v>535870</v>
      </c>
      <c r="P9" s="166">
        <f>'แบบ1_1 หมู่บ้าน'!T11</f>
        <v>414270</v>
      </c>
      <c r="Q9" s="166">
        <f>'แบบ1_1 หมู่บ้าน'!U11</f>
        <v>376800</v>
      </c>
      <c r="R9" s="166">
        <f>'แบบ1_1 หมู่บ้าน'!V11</f>
        <v>384750</v>
      </c>
      <c r="S9" s="166">
        <f>'แบบ1_1 หมู่บ้าน'!W11</f>
        <v>338475</v>
      </c>
      <c r="T9" s="166">
        <f>'แบบ1_1 หมู่บ้าน'!X11</f>
        <v>0</v>
      </c>
      <c r="U9" s="166">
        <f>'แบบ1_1 หมู่บ้าน'!Y11</f>
        <v>56</v>
      </c>
      <c r="V9" s="166">
        <f>'แบบ1_1 หมู่บ้าน'!Z11</f>
        <v>15</v>
      </c>
      <c r="W9" s="166">
        <f>'แบบ1_1 หมู่บ้าน'!AA11</f>
        <v>4</v>
      </c>
      <c r="X9" s="166">
        <f>'แบบ1_1 หมู่บ้าน'!AB11</f>
        <v>6</v>
      </c>
      <c r="Y9" s="166">
        <f>'แบบ1_1 หมู่บ้าน'!AC11</f>
        <v>26</v>
      </c>
      <c r="Z9" s="166">
        <f>'แบบ1_1 หมู่บ้าน'!AD11</f>
        <v>5</v>
      </c>
      <c r="AA9" s="166">
        <f>'แบบ1_1 หมู่บ้าน'!AE11</f>
        <v>8</v>
      </c>
      <c r="AB9" s="166">
        <f>'แบบ1_1 หมู่บ้าน'!AF11</f>
        <v>12</v>
      </c>
      <c r="AC9" s="166">
        <f>'แบบ1_1 หมู่บ้าน'!AG11</f>
        <v>15</v>
      </c>
      <c r="AD9" s="166">
        <f>'แบบ1_1 หมู่บ้าน'!AH11</f>
        <v>24</v>
      </c>
      <c r="AE9" s="166">
        <f>'แบบ1_1 หมู่บ้าน'!AI11</f>
        <v>2</v>
      </c>
      <c r="AF9" s="166">
        <f>'แบบ1_1 หมู่บ้าน'!AJ11</f>
        <v>72</v>
      </c>
      <c r="AG9" s="166">
        <f>'แบบ1_1 หมู่บ้าน'!AK11</f>
        <v>215</v>
      </c>
      <c r="AH9" s="166">
        <f>'แบบ1_1 หมู่บ้าน'!AL11</f>
        <v>47</v>
      </c>
      <c r="AI9" s="166">
        <f>'แบบ1_1 หมู่บ้าน'!AM11</f>
        <v>4</v>
      </c>
      <c r="AJ9" s="166">
        <f>'แบบ1_1 หมู่บ้าน'!AN11</f>
        <v>152000</v>
      </c>
      <c r="AK9" s="166">
        <f>'แบบ1_1 หมู่บ้าน'!AO11</f>
        <v>1010000</v>
      </c>
      <c r="AL9" s="166">
        <f>'แบบ1_1 หมู่บ้าน'!AP11</f>
        <v>51800</v>
      </c>
      <c r="AM9" s="166">
        <f>'แบบ1_1 หมู่บ้าน'!AQ11</f>
        <v>39100</v>
      </c>
      <c r="AN9" s="166">
        <f>'แบบ1_1 หมู่บ้าน'!AR11</f>
        <v>49000</v>
      </c>
      <c r="AO9" s="166">
        <f>'แบบ1_1 หมู่บ้าน'!AS11</f>
        <v>56700</v>
      </c>
      <c r="AP9" s="166">
        <f>'แบบ1_1 หมู่บ้าน'!AT11</f>
        <v>0</v>
      </c>
      <c r="AQ9" s="166">
        <f>'แบบ1_1 หมู่บ้าน'!AU11</f>
        <v>481</v>
      </c>
      <c r="AR9" s="166">
        <f>'แบบ1_1 หมู่บ้าน'!AV11</f>
        <v>500</v>
      </c>
      <c r="AS9" s="166">
        <f>'แบบ1_1 หมู่บ้าน'!AW11</f>
        <v>54</v>
      </c>
      <c r="AT9" s="166">
        <f>'แบบ1_1 หมู่บ้าน'!AX11</f>
        <v>24</v>
      </c>
      <c r="AU9" s="166">
        <f>'แบบ1_1 หมู่บ้าน'!AY11</f>
        <v>658000</v>
      </c>
      <c r="AV9" s="166">
        <f>'แบบ1_1 หมู่บ้าน'!AZ11</f>
        <v>887150</v>
      </c>
      <c r="AW9" s="166">
        <f>'แบบ1_1 หมู่บ้าน'!BA11</f>
        <v>347000</v>
      </c>
      <c r="AX9" s="166">
        <f>'แบบ1_1 หมู่บ้าน'!BB11</f>
        <v>355450</v>
      </c>
      <c r="AY9" s="166">
        <f>'แบบ1_1 หมู่บ้าน'!BC11</f>
        <v>343440</v>
      </c>
      <c r="AZ9" s="166">
        <f>'แบบ1_1 หมู่บ้าน'!BD11</f>
        <v>297500</v>
      </c>
      <c r="BA9" s="166">
        <f>'แบบ1_1 หมู่บ้าน'!BE11</f>
        <v>0</v>
      </c>
      <c r="BB9" s="166">
        <f>'แบบ1_1 หมู่บ้าน'!BF11</f>
        <v>59</v>
      </c>
      <c r="BC9" s="166">
        <f>'แบบ1_1 หมู่บ้าน'!BG11</f>
        <v>0</v>
      </c>
      <c r="BD9" s="166">
        <f>'แบบ1_1 หมู่บ้าน'!BH11</f>
        <v>1842</v>
      </c>
      <c r="BE9" s="166">
        <f>'แบบ1_1 หมู่บ้าน'!BI11</f>
        <v>245050</v>
      </c>
      <c r="BF9" s="166">
        <f>'แบบ1_1 หมู่บ้าน'!BJ11</f>
        <v>427150</v>
      </c>
      <c r="BG9" s="166">
        <f>'แบบ1_1 หมู่บ้าน'!BK11</f>
        <v>76400</v>
      </c>
      <c r="BH9" s="166">
        <f>'แบบ1_1 หมู่บ้าน'!BL11</f>
        <v>22995</v>
      </c>
      <c r="BI9" s="166">
        <f>'แบบ1_1 หมู่บ้าน'!BM11</f>
        <v>31450</v>
      </c>
      <c r="BJ9" s="166">
        <f>'แบบ1_1 หมู่บ้าน'!BN11</f>
        <v>40415</v>
      </c>
      <c r="BK9" s="166">
        <f>'แบบ1_1 หมู่บ้าน'!BO11</f>
        <v>0</v>
      </c>
      <c r="BL9" s="166">
        <f>'แบบ1_1 หมู่บ้าน'!BP11</f>
        <v>27</v>
      </c>
      <c r="BM9" s="166">
        <f>'แบบ1_1 หมู่บ้าน'!BQ11</f>
        <v>27</v>
      </c>
      <c r="BN9" s="166">
        <f>'แบบ1_1 หมู่บ้าน'!BR11</f>
        <v>14</v>
      </c>
      <c r="BO9" s="166">
        <f>'แบบ1_1 หมู่บ้าน'!BS11</f>
        <v>17</v>
      </c>
      <c r="BP9" s="166">
        <f>'แบบ1_1 หมู่บ้าน'!BT11</f>
        <v>90</v>
      </c>
      <c r="BQ9" s="166">
        <f>'แบบ1_1 หมู่บ้าน'!BU11</f>
        <v>814</v>
      </c>
      <c r="BR9" s="166">
        <f>'แบบ1_1 หมู่บ้าน'!BV11</f>
        <v>8625</v>
      </c>
      <c r="BS9" s="166">
        <f>'แบบ1_1 หมู่บ้าน'!BW11</f>
        <v>9439</v>
      </c>
      <c r="BT9" s="166">
        <f>'แบบ1_1 หมู่บ้าน'!BX11</f>
        <v>0</v>
      </c>
      <c r="BU9" s="166">
        <f>'แบบ1_1 หมู่บ้าน'!BY11</f>
        <v>4096</v>
      </c>
      <c r="BV9" s="166">
        <f>'แบบ1_1 หมู่บ้าน'!BZ11</f>
        <v>3</v>
      </c>
      <c r="BW9" s="166">
        <f>'แบบ1_1 หมู่บ้าน'!CA11</f>
        <v>22</v>
      </c>
      <c r="BX9" s="166">
        <f>'แบบ1_1 หมู่บ้าน'!CB11</f>
        <v>1088</v>
      </c>
      <c r="BY9" s="166">
        <f>'แบบ1_1 หมู่บ้าน'!CC11</f>
        <v>2888988</v>
      </c>
      <c r="BZ9" s="166">
        <f>'แบบ1_1 หมู่บ้าน'!CD11</f>
        <v>117</v>
      </c>
      <c r="CA9" s="166">
        <f>'แบบ1_1 หมู่บ้าน'!CE11</f>
        <v>169</v>
      </c>
      <c r="CB9" s="166">
        <f>'แบบ1_1 หมู่บ้าน'!CF11</f>
        <v>1393</v>
      </c>
      <c r="CC9" s="166">
        <f>'แบบ1_1 หมู่บ้าน'!CG11</f>
        <v>301</v>
      </c>
      <c r="CD9" s="166">
        <f>'แบบ1_1 หมู่บ้าน'!CH11</f>
        <v>338</v>
      </c>
      <c r="CE9" s="166">
        <f>'แบบ1_1 หมู่บ้าน'!CI11</f>
        <v>1059</v>
      </c>
      <c r="CF9" s="166">
        <f>'แบบ1_1 หมู่บ้าน'!CJ11</f>
        <v>59</v>
      </c>
      <c r="CG9" s="166">
        <f>'แบบ1_1 หมู่บ้าน'!CK11</f>
        <v>1842</v>
      </c>
      <c r="CH9" s="166">
        <f>'แบบ1_1 หมู่บ้าน'!CL11</f>
        <v>1491630</v>
      </c>
      <c r="CI9" s="166">
        <f>'แบบ1_1 หมู่บ้าน'!CM11</f>
        <v>2860170</v>
      </c>
      <c r="CJ9" s="166">
        <f>'แบบ1_1 หมู่บ้าน'!CN11</f>
        <v>889470</v>
      </c>
      <c r="CK9" s="166">
        <f>'แบบ1_1 หมู่บ้าน'!CO11</f>
        <v>794345</v>
      </c>
      <c r="CL9" s="166">
        <f>'แบบ1_1 หมู่บ้าน'!CP11</f>
        <v>808640</v>
      </c>
      <c r="CM9" s="166">
        <f>'แบบ1_1 หมู่บ้าน'!CQ11</f>
        <v>733090</v>
      </c>
      <c r="CN9" s="166">
        <f>'แบบ1_1 หมู่บ้าน'!CR11</f>
        <v>0</v>
      </c>
      <c r="CO9" s="166">
        <f>'แบบ1_1 หมู่บ้าน'!CS11</f>
        <v>7577345</v>
      </c>
      <c r="CP9" s="166">
        <f>'แบบ1_1 หมู่บ้าน'!CT11</f>
        <v>2486745</v>
      </c>
      <c r="CQ9" s="166">
        <f>'แบบ1_1 หมู่บ้าน'!CU11</f>
        <v>1358600</v>
      </c>
      <c r="CR9" s="166">
        <f>'แบบ1_1 หมู่บ้าน'!CV11</f>
        <v>2888540</v>
      </c>
      <c r="CS9" s="166">
        <f>'แบบ1_1 หมู่บ้าน'!CW11</f>
        <v>843460</v>
      </c>
    </row>
    <row r="10" spans="1:97" ht="22.5" customHeight="1" x14ac:dyDescent="0.3">
      <c r="A10" s="159"/>
      <c r="B10" s="179" t="s">
        <v>168</v>
      </c>
      <c r="C10" s="181" t="str">
        <f>'แบบ1_1 หมู่บ้าน'!D12</f>
        <v>เมืองลำปาง</v>
      </c>
      <c r="D10" s="183">
        <f>'แบบ1_1 หมู่บ้าน'!H14</f>
        <v>568</v>
      </c>
      <c r="E10" s="183">
        <f>'แบบ1_1 หมู่บ้าน'!I14</f>
        <v>1960</v>
      </c>
      <c r="F10" s="183">
        <f>'แบบ1_1 หมู่บ้าน'!J14</f>
        <v>20</v>
      </c>
      <c r="G10" s="183">
        <f>'แบบ1_1 หมู่บ้าน'!K14</f>
        <v>11</v>
      </c>
      <c r="H10" s="183">
        <f>'แบบ1_1 หมู่บ้าน'!L14</f>
        <v>1</v>
      </c>
      <c r="I10" s="183">
        <f>'แบบ1_1 หมู่บ้าน'!M14</f>
        <v>0</v>
      </c>
      <c r="J10" s="183">
        <f>'แบบ1_1 หมู่บ้าน'!N14</f>
        <v>7</v>
      </c>
      <c r="K10" s="183">
        <f>'แบบ1_1 หมู่บ้าน'!O14</f>
        <v>1</v>
      </c>
      <c r="L10" s="183">
        <f>'แบบ1_1 หมู่บ้าน'!P14</f>
        <v>20</v>
      </c>
      <c r="M10" s="183">
        <f>'แบบ1_1 หมู่บ้าน'!Q14</f>
        <v>100</v>
      </c>
      <c r="N10" s="183">
        <f>'แบบ1_1 หมู่บ้าน'!R14</f>
        <v>55000</v>
      </c>
      <c r="O10" s="183">
        <f>'แบบ1_1 หมู่บ้าน'!S14</f>
        <v>125000</v>
      </c>
      <c r="P10" s="183">
        <f>'แบบ1_1 หมู่บ้าน'!T14</f>
        <v>0</v>
      </c>
      <c r="Q10" s="183">
        <f>'แบบ1_1 หมู่บ้าน'!U14</f>
        <v>0</v>
      </c>
      <c r="R10" s="183">
        <f>'แบบ1_1 หมู่บ้าน'!V14</f>
        <v>0</v>
      </c>
      <c r="S10" s="183">
        <f>'แบบ1_1 หมู่บ้าน'!W14</f>
        <v>0</v>
      </c>
      <c r="T10" s="183">
        <f>'แบบ1_1 หมู่บ้าน'!X14</f>
        <v>0</v>
      </c>
      <c r="U10" s="183">
        <f>'แบบ1_1 หมู่บ้าน'!Y14</f>
        <v>7</v>
      </c>
      <c r="V10" s="183">
        <f>'แบบ1_1 หมู่บ้าน'!Z14</f>
        <v>1</v>
      </c>
      <c r="W10" s="183">
        <f>'แบบ1_1 หมู่บ้าน'!AA14</f>
        <v>0</v>
      </c>
      <c r="X10" s="183">
        <f>'แบบ1_1 หมู่บ้าน'!AB14</f>
        <v>2</v>
      </c>
      <c r="Y10" s="183">
        <f>'แบบ1_1 หมู่บ้าน'!AC14</f>
        <v>0</v>
      </c>
      <c r="Z10" s="183">
        <f>'แบบ1_1 หมู่บ้าน'!AD14</f>
        <v>0</v>
      </c>
      <c r="AA10" s="183">
        <f>'แบบ1_1 หมู่บ้าน'!AE14</f>
        <v>0</v>
      </c>
      <c r="AB10" s="183">
        <f>'แบบ1_1 หมู่บ้าน'!AF14</f>
        <v>0</v>
      </c>
      <c r="AC10" s="183">
        <f>'แบบ1_1 หมู่บ้าน'!AG14</f>
        <v>1</v>
      </c>
      <c r="AD10" s="183">
        <f>'แบบ1_1 หมู่บ้าน'!AH14</f>
        <v>0</v>
      </c>
      <c r="AE10" s="183">
        <f>'แบบ1_1 หมู่บ้าน'!AI14</f>
        <v>0</v>
      </c>
      <c r="AF10" s="183">
        <f>'แบบ1_1 หมู่บ้าน'!AJ14</f>
        <v>54</v>
      </c>
      <c r="AG10" s="183">
        <f>'แบบ1_1 หมู่บ้าน'!AK14</f>
        <v>8</v>
      </c>
      <c r="AH10" s="183">
        <f>'แบบ1_1 หมู่บ้าน'!AL14</f>
        <v>0</v>
      </c>
      <c r="AI10" s="183">
        <f>'แบบ1_1 หมู่บ้าน'!AM14</f>
        <v>0</v>
      </c>
      <c r="AJ10" s="183">
        <f>'แบบ1_1 หมู่บ้าน'!AN14</f>
        <v>115000</v>
      </c>
      <c r="AK10" s="183">
        <f>'แบบ1_1 หมู่บ้าน'!AO14</f>
        <v>960000</v>
      </c>
      <c r="AL10" s="183">
        <f>'แบบ1_1 หมู่บ้าน'!AP14</f>
        <v>0</v>
      </c>
      <c r="AM10" s="183">
        <f>'แบบ1_1 หมู่บ้าน'!AQ14</f>
        <v>0</v>
      </c>
      <c r="AN10" s="183">
        <f>'แบบ1_1 หมู่บ้าน'!AR14</f>
        <v>0</v>
      </c>
      <c r="AO10" s="183">
        <f>'แบบ1_1 หมู่บ้าน'!AS14</f>
        <v>0</v>
      </c>
      <c r="AP10" s="183">
        <f>'แบบ1_1 หมู่บ้าน'!AT14</f>
        <v>0</v>
      </c>
      <c r="AQ10" s="183">
        <f>'แบบ1_1 หมู่บ้าน'!AU14</f>
        <v>368</v>
      </c>
      <c r="AR10" s="183">
        <f>'แบบ1_1 หมู่บ้าน'!AV14</f>
        <v>350</v>
      </c>
      <c r="AS10" s="183">
        <f>'แบบ1_1 หมู่บ้าน'!AW14</f>
        <v>4</v>
      </c>
      <c r="AT10" s="183">
        <f>'แบบ1_1 หมู่บ้าน'!AX14</f>
        <v>0</v>
      </c>
      <c r="AU10" s="183">
        <f>'แบบ1_1 หมู่บ้าน'!AY14</f>
        <v>355000</v>
      </c>
      <c r="AV10" s="183">
        <f>'แบบ1_1 หมู่บ้าน'!AZ14</f>
        <v>550000</v>
      </c>
      <c r="AW10" s="183">
        <f>'แบบ1_1 หมู่บ้าน'!BA14</f>
        <v>0</v>
      </c>
      <c r="AX10" s="183">
        <f>'แบบ1_1 หมู่บ้าน'!BB14</f>
        <v>0</v>
      </c>
      <c r="AY10" s="183">
        <f>'แบบ1_1 หมู่บ้าน'!BC14</f>
        <v>0</v>
      </c>
      <c r="AZ10" s="183">
        <f>'แบบ1_1 หมู่บ้าน'!BD14</f>
        <v>0</v>
      </c>
      <c r="BA10" s="183">
        <f>'แบบ1_1 หมู่บ้าน'!BE14</f>
        <v>0</v>
      </c>
      <c r="BB10" s="183">
        <f>'แบบ1_1 หมู่บ้าน'!BF14</f>
        <v>30</v>
      </c>
      <c r="BC10" s="194" t="str">
        <f>'แบบ1_1 หมู่บ้าน'!BG14</f>
        <v>1.การเชื่อมโยงแหล่งท่องเที่ยว 2.การปรับภูมิทัศน์</v>
      </c>
      <c r="BD10" s="183">
        <f>'แบบ1_1 หมู่บ้าน'!BH14</f>
        <v>620</v>
      </c>
      <c r="BE10" s="183">
        <f>'แบบ1_1 หมู่บ้าน'!BI14</f>
        <v>180000</v>
      </c>
      <c r="BF10" s="183">
        <f>'แบบ1_1 หมู่บ้าน'!BJ14</f>
        <v>352000</v>
      </c>
      <c r="BG10" s="183">
        <f>'แบบ1_1 หมู่บ้าน'!BK14</f>
        <v>0</v>
      </c>
      <c r="BH10" s="183">
        <f>'แบบ1_1 หมู่บ้าน'!BL14</f>
        <v>0</v>
      </c>
      <c r="BI10" s="183">
        <f>'แบบ1_1 หมู่บ้าน'!BM14</f>
        <v>0</v>
      </c>
      <c r="BJ10" s="183">
        <f>'แบบ1_1 หมู่บ้าน'!BN14</f>
        <v>0</v>
      </c>
      <c r="BK10" s="183">
        <f>'แบบ1_1 หมู่บ้าน'!BO14</f>
        <v>0</v>
      </c>
      <c r="BL10" s="183">
        <f>'แบบ1_1 หมู่บ้าน'!BP14</f>
        <v>2</v>
      </c>
      <c r="BM10" s="183">
        <f>'แบบ1_1 หมู่บ้าน'!BQ14</f>
        <v>2</v>
      </c>
      <c r="BN10" s="183">
        <f>'แบบ1_1 หมู่บ้าน'!BR14</f>
        <v>2</v>
      </c>
      <c r="BO10" s="183">
        <f>'แบบ1_1 หมู่บ้าน'!BS14</f>
        <v>2</v>
      </c>
      <c r="BP10" s="183">
        <f>'แบบ1_1 หมู่บ้าน'!BT14</f>
        <v>20</v>
      </c>
      <c r="BQ10" s="183">
        <f>'แบบ1_1 หมู่บ้าน'!BU14</f>
        <v>350</v>
      </c>
      <c r="BR10" s="183">
        <f>'แบบ1_1 หมู่บ้าน'!BV14</f>
        <v>5500</v>
      </c>
      <c r="BS10" s="183">
        <f>'แบบ1_1 หมู่บ้าน'!BW14</f>
        <v>5850</v>
      </c>
      <c r="BT10" s="183">
        <f>'แบบ1_1 หมู่บ้าน'!BX14</f>
        <v>0</v>
      </c>
      <c r="BU10" s="183">
        <f>'แบบ1_1 หมู่บ้าน'!BY14</f>
        <v>680</v>
      </c>
      <c r="BV10" s="183">
        <f>'แบบ1_1 หมู่บ้าน'!BZ14</f>
        <v>0</v>
      </c>
      <c r="BW10" s="183">
        <f>'แบบ1_1 หมู่บ้าน'!CA14</f>
        <v>2</v>
      </c>
      <c r="BX10" s="183">
        <f>'แบบ1_1 หมู่บ้าน'!CB14</f>
        <v>90</v>
      </c>
      <c r="BY10" s="183">
        <f>'แบบ1_1 หมู่บ้าน'!CC14</f>
        <v>6000</v>
      </c>
      <c r="BZ10" s="183">
        <f>'แบบ1_1 หมู่บ้าน'!CD14</f>
        <v>4</v>
      </c>
      <c r="CA10" s="183">
        <f>'แบบ1_1 หมู่บ้าน'!CE14</f>
        <v>20</v>
      </c>
      <c r="CB10" s="183">
        <f>'แบบ1_1 หมู่บ้าน'!CF14</f>
        <v>100</v>
      </c>
      <c r="CC10" s="183">
        <f>'แบบ1_1 หมู่บ้าน'!CG14</f>
        <v>20</v>
      </c>
      <c r="CD10" s="183">
        <f>'แบบ1_1 หมู่บ้าน'!CH14</f>
        <v>62</v>
      </c>
      <c r="CE10" s="183">
        <f>'แบบ1_1 หมู่บ้าน'!CI14</f>
        <v>722</v>
      </c>
      <c r="CF10" s="183">
        <f>'แบบ1_1 หมู่บ้าน'!CJ14</f>
        <v>30</v>
      </c>
      <c r="CG10" s="183">
        <f>'แบบ1_1 หมู่บ้าน'!CK14</f>
        <v>620</v>
      </c>
      <c r="CH10" s="183">
        <f>'แบบ1_1 หมู่บ้าน'!CL14</f>
        <v>705000</v>
      </c>
      <c r="CI10" s="183">
        <f>'แบบ1_1 หมู่บ้าน'!CM14</f>
        <v>1987000</v>
      </c>
      <c r="CJ10" s="183">
        <f>'แบบ1_1 หมู่บ้าน'!CN14</f>
        <v>0</v>
      </c>
      <c r="CK10" s="183">
        <f>'แบบ1_1 หมู่บ้าน'!CO14</f>
        <v>0</v>
      </c>
      <c r="CL10" s="183">
        <f>'แบบ1_1 หมู่บ้าน'!CP14</f>
        <v>0</v>
      </c>
      <c r="CM10" s="183">
        <f>'แบบ1_1 หมู่บ้าน'!CQ14</f>
        <v>0</v>
      </c>
      <c r="CN10" s="183">
        <f>'แบบ1_1 หมู่บ้าน'!CR14</f>
        <v>0</v>
      </c>
      <c r="CO10" s="183">
        <f>'แบบ1_1 หมู่บ้าน'!CS14</f>
        <v>2692000</v>
      </c>
      <c r="CP10" s="183">
        <f>'แบบ1_1 หมู่บ้าน'!CT14</f>
        <v>180000</v>
      </c>
      <c r="CQ10" s="183">
        <f>'แบบ1_1 หมู่บ้าน'!CU14</f>
        <v>1075000</v>
      </c>
      <c r="CR10" s="183">
        <f>'แบบ1_1 หมู่บ้าน'!CV14</f>
        <v>905000</v>
      </c>
      <c r="CS10" s="183">
        <f>'แบบ1_1 หมู่บ้าน'!CW14</f>
        <v>532000</v>
      </c>
    </row>
    <row r="11" spans="1:97" ht="22.5" customHeight="1" x14ac:dyDescent="0.3">
      <c r="A11" s="159"/>
      <c r="B11" s="179" t="s">
        <v>175</v>
      </c>
      <c r="C11" s="181" t="str">
        <f>'แบบ1_1 หมู่บ้าน'!D15</f>
        <v>เกาะคา</v>
      </c>
      <c r="D11" s="198">
        <f>'แบบ1_1 หมู่บ้าน'!H19</f>
        <v>605</v>
      </c>
      <c r="E11" s="198">
        <f>'แบบ1_1 หมู่บ้าน'!I19</f>
        <v>1645</v>
      </c>
      <c r="F11" s="198">
        <f>'แบบ1_1 หมู่บ้าน'!J19</f>
        <v>0</v>
      </c>
      <c r="G11" s="198">
        <f>'แบบ1_1 หมู่บ้าน'!K19</f>
        <v>27</v>
      </c>
      <c r="H11" s="198">
        <f>'แบบ1_1 หมู่บ้าน'!L19</f>
        <v>1</v>
      </c>
      <c r="I11" s="198">
        <f>'แบบ1_1 หมู่บ้าน'!M19</f>
        <v>1</v>
      </c>
      <c r="J11" s="198">
        <f>'แบบ1_1 หมู่บ้าน'!N19</f>
        <v>6</v>
      </c>
      <c r="K11" s="198">
        <f>'แบบ1_1 หมู่บ้าน'!O19</f>
        <v>5</v>
      </c>
      <c r="L11" s="198">
        <f>'แบบ1_1 หมู่บ้าน'!P19</f>
        <v>40</v>
      </c>
      <c r="M11" s="198">
        <f>'แบบ1_1 หมู่บ้าน'!Q19</f>
        <v>295</v>
      </c>
      <c r="N11" s="198">
        <f>'แบบ1_1 หมู่บ้าน'!R19</f>
        <v>11000</v>
      </c>
      <c r="O11" s="198">
        <f>'แบบ1_1 หมู่บ้าน'!S19</f>
        <v>11500</v>
      </c>
      <c r="P11" s="198">
        <f>'แบบ1_1 หมู่บ้าน'!T19</f>
        <v>12500</v>
      </c>
      <c r="Q11" s="198">
        <f>'แบบ1_1 หมู่บ้าน'!U19</f>
        <v>12000</v>
      </c>
      <c r="R11" s="198">
        <f>'แบบ1_1 หมู่บ้าน'!V19</f>
        <v>18700</v>
      </c>
      <c r="S11" s="198">
        <f>'แบบ1_1 หมู่บ้าน'!W19</f>
        <v>14200</v>
      </c>
      <c r="T11" s="198">
        <f>'แบบ1_1 หมู่บ้าน'!X19</f>
        <v>0</v>
      </c>
      <c r="U11" s="198">
        <f>'แบบ1_1 หมู่บ้าน'!Y19</f>
        <v>10</v>
      </c>
      <c r="V11" s="198">
        <f>'แบบ1_1 หมู่บ้าน'!Z19</f>
        <v>2</v>
      </c>
      <c r="W11" s="198">
        <f>'แบบ1_1 หมู่บ้าน'!AA19</f>
        <v>0</v>
      </c>
      <c r="X11" s="198">
        <f>'แบบ1_1 หมู่บ้าน'!AB19</f>
        <v>0</v>
      </c>
      <c r="Y11" s="198">
        <f>'แบบ1_1 หมู่บ้าน'!AC19</f>
        <v>4</v>
      </c>
      <c r="Z11" s="198">
        <f>'แบบ1_1 หมู่บ้าน'!AD19</f>
        <v>0</v>
      </c>
      <c r="AA11" s="198">
        <f>'แบบ1_1 หมู่บ้าน'!AE19</f>
        <v>0</v>
      </c>
      <c r="AB11" s="198">
        <f>'แบบ1_1 หมู่บ้าน'!AF19</f>
        <v>0</v>
      </c>
      <c r="AC11" s="198">
        <f>'แบบ1_1 หมู่บ้าน'!AG19</f>
        <v>1</v>
      </c>
      <c r="AD11" s="198">
        <f>'แบบ1_1 หมู่บ้าน'!AH19</f>
        <v>2</v>
      </c>
      <c r="AE11" s="198">
        <f>'แบบ1_1 หมู่บ้าน'!AI19</f>
        <v>2</v>
      </c>
      <c r="AF11" s="198">
        <f>'แบบ1_1 หมู่บ้าน'!AJ19</f>
        <v>0</v>
      </c>
      <c r="AG11" s="198">
        <f>'แบบ1_1 หมู่บ้าน'!AK19</f>
        <v>30</v>
      </c>
      <c r="AH11" s="198">
        <f>'แบบ1_1 หมู่บ้าน'!AL19</f>
        <v>0</v>
      </c>
      <c r="AI11" s="198">
        <f>'แบบ1_1 หมู่บ้าน'!AM19</f>
        <v>0</v>
      </c>
      <c r="AJ11" s="198">
        <f>'แบบ1_1 หมู่บ้าน'!AN19</f>
        <v>0</v>
      </c>
      <c r="AK11" s="198">
        <f>'แบบ1_1 หมู่บ้าน'!AO19</f>
        <v>0</v>
      </c>
      <c r="AL11" s="198">
        <f>'แบบ1_1 หมู่บ้าน'!AP19</f>
        <v>0</v>
      </c>
      <c r="AM11" s="198">
        <f>'แบบ1_1 หมู่บ้าน'!AQ19</f>
        <v>0</v>
      </c>
      <c r="AN11" s="198">
        <f>'แบบ1_1 หมู่บ้าน'!AR19</f>
        <v>6500</v>
      </c>
      <c r="AO11" s="198">
        <f>'แบบ1_1 หมู่บ้าน'!AS19</f>
        <v>9700</v>
      </c>
      <c r="AP11" s="198">
        <f>'แบบ1_1 หมู่บ้าน'!AT19</f>
        <v>0</v>
      </c>
      <c r="AQ11" s="198">
        <f>'แบบ1_1 หมู่บ้าน'!AU19</f>
        <v>5</v>
      </c>
      <c r="AR11" s="198">
        <f>'แบบ1_1 หมู่บ้าน'!AV19</f>
        <v>3</v>
      </c>
      <c r="AS11" s="198">
        <f>'แบบ1_1 หมู่บ้าน'!AW19</f>
        <v>1</v>
      </c>
      <c r="AT11" s="198">
        <f>'แบบ1_1 หมู่บ้าน'!AX19</f>
        <v>20</v>
      </c>
      <c r="AU11" s="198">
        <f>'แบบ1_1 หมู่บ้าน'!AY19</f>
        <v>0</v>
      </c>
      <c r="AV11" s="198">
        <f>'แบบ1_1 หมู่บ้าน'!AZ19</f>
        <v>0</v>
      </c>
      <c r="AW11" s="198">
        <f>'แบบ1_1 หมู่บ้าน'!BA19</f>
        <v>0</v>
      </c>
      <c r="AX11" s="198">
        <f>'แบบ1_1 หมู่บ้าน'!BB19</f>
        <v>0</v>
      </c>
      <c r="AY11" s="198">
        <f>'แบบ1_1 หมู่บ้าน'!BC19</f>
        <v>2200</v>
      </c>
      <c r="AZ11" s="198">
        <f>'แบบ1_1 หมู่บ้าน'!BD19</f>
        <v>2950</v>
      </c>
      <c r="BA11" s="198">
        <f>'แบบ1_1 หมู่บ้าน'!BE19</f>
        <v>0</v>
      </c>
      <c r="BB11" s="198">
        <f>'แบบ1_1 หมู่บ้าน'!BF19</f>
        <v>4</v>
      </c>
      <c r="BC11" s="201" t="str">
        <f>'แบบ1_1 หมู่บ้าน'!BG19</f>
        <v>1. 2.การเชื่อมโยงแหล่งท่องเที่ยว และการท่องเที่ยวเชิงสุขภาพ 3.การเชื่อมโยงแหล่งท่องเที่ยว และการท่องเที่ยวเชิงเกษตร  เชิงสุขภาพ 4.</v>
      </c>
      <c r="BD11" s="198">
        <f>'แบบ1_1 หมู่บ้าน'!BH19</f>
        <v>0</v>
      </c>
      <c r="BE11" s="198">
        <f>'แบบ1_1 หมู่บ้าน'!BI19</f>
        <v>0</v>
      </c>
      <c r="BF11" s="198">
        <f>'แบบ1_1 หมู่บ้าน'!BJ19</f>
        <v>0</v>
      </c>
      <c r="BG11" s="198">
        <f>'แบบ1_1 หมู่บ้าน'!BK19</f>
        <v>0</v>
      </c>
      <c r="BH11" s="198">
        <f>'แบบ1_1 หมู่บ้าน'!BL19</f>
        <v>0</v>
      </c>
      <c r="BI11" s="198">
        <f>'แบบ1_1 หมู่บ้าน'!BM19</f>
        <v>3000</v>
      </c>
      <c r="BJ11" s="198">
        <f>'แบบ1_1 หมู่บ้าน'!BN19</f>
        <v>4600</v>
      </c>
      <c r="BK11" s="198">
        <f>'แบบ1_1 หมู่บ้าน'!BO19</f>
        <v>0</v>
      </c>
      <c r="BL11" s="198">
        <f>'แบบ1_1 หมู่บ้าน'!BP19</f>
        <v>2</v>
      </c>
      <c r="BM11" s="198">
        <f>'แบบ1_1 หมู่บ้าน'!BQ19</f>
        <v>2</v>
      </c>
      <c r="BN11" s="198">
        <f>'แบบ1_1 หมู่บ้าน'!BR19</f>
        <v>0</v>
      </c>
      <c r="BO11" s="198">
        <f>'แบบ1_1 หมู่บ้าน'!BS19</f>
        <v>0</v>
      </c>
      <c r="BP11" s="198">
        <f>'แบบ1_1 หมู่บ้าน'!BT19</f>
        <v>4</v>
      </c>
      <c r="BQ11" s="198">
        <f>'แบบ1_1 หมู่บ้าน'!BU19</f>
        <v>0</v>
      </c>
      <c r="BR11" s="198">
        <f>'แบบ1_1 หมู่บ้าน'!BV19</f>
        <v>0</v>
      </c>
      <c r="BS11" s="198">
        <f>'แบบ1_1 หมู่บ้าน'!BW19</f>
        <v>0</v>
      </c>
      <c r="BT11" s="198">
        <f>'แบบ1_1 หมู่บ้าน'!BX19</f>
        <v>0</v>
      </c>
      <c r="BU11" s="198">
        <f>'แบบ1_1 หมู่บ้าน'!BY19</f>
        <v>452</v>
      </c>
      <c r="BV11" s="198">
        <f>'แบบ1_1 หมู่บ้าน'!BZ19</f>
        <v>1</v>
      </c>
      <c r="BW11" s="198">
        <f>'แบบ1_1 หมู่บ้าน'!CA19</f>
        <v>0</v>
      </c>
      <c r="BX11" s="198">
        <f>'แบบ1_1 หมู่บ้าน'!CB19</f>
        <v>60</v>
      </c>
      <c r="BY11" s="198">
        <f>'แบบ1_1 หมู่บ้าน'!CC19</f>
        <v>300000</v>
      </c>
      <c r="BZ11" s="198">
        <f>'แบบ1_1 หมู่บ้าน'!CD19</f>
        <v>11</v>
      </c>
      <c r="CA11" s="198">
        <f>'แบบ1_1 หมู่บ้าน'!CE19</f>
        <v>0</v>
      </c>
      <c r="CB11" s="198">
        <f>'แบบ1_1 หมู่บ้าน'!CF19</f>
        <v>295</v>
      </c>
      <c r="CC11" s="198">
        <f>'แบบ1_1 หมู่บ้าน'!CG19</f>
        <v>40</v>
      </c>
      <c r="CD11" s="198">
        <f>'แบบ1_1 หมู่บ้าน'!CH19</f>
        <v>30</v>
      </c>
      <c r="CE11" s="198">
        <f>'แบบ1_1 หมู่บ้าน'!CI19</f>
        <v>29</v>
      </c>
      <c r="CF11" s="198">
        <f>'แบบ1_1 หมู่บ้าน'!CJ19</f>
        <v>4</v>
      </c>
      <c r="CG11" s="198">
        <f>'แบบ1_1 หมู่บ้าน'!CK19</f>
        <v>0</v>
      </c>
      <c r="CH11" s="198">
        <f>'แบบ1_1 หมู่บ้าน'!CL19</f>
        <v>11000</v>
      </c>
      <c r="CI11" s="198">
        <f>'แบบ1_1 หมู่บ้าน'!CM19</f>
        <v>11500</v>
      </c>
      <c r="CJ11" s="198">
        <f>'แบบ1_1 หมู่บ้าน'!CN19</f>
        <v>12500</v>
      </c>
      <c r="CK11" s="198">
        <f>'แบบ1_1 หมู่บ้าน'!CO19</f>
        <v>12000</v>
      </c>
      <c r="CL11" s="198">
        <f>'แบบ1_1 หมู่บ้าน'!CP19</f>
        <v>30400</v>
      </c>
      <c r="CM11" s="198">
        <f>'แบบ1_1 หมู่บ้าน'!CQ19</f>
        <v>31450</v>
      </c>
      <c r="CN11" s="198">
        <f>'แบบ1_1 หมู่บ้าน'!CR19</f>
        <v>0</v>
      </c>
      <c r="CO11" s="198">
        <f>'แบบ1_1 หมู่บ้าน'!CS19</f>
        <v>108850</v>
      </c>
      <c r="CP11" s="198">
        <f>'แบบ1_1 หมู่บ้าน'!CT19</f>
        <v>79900</v>
      </c>
      <c r="CQ11" s="198">
        <f>'แบบ1_1 หมู่บ้าน'!CU19</f>
        <v>16200</v>
      </c>
      <c r="CR11" s="198">
        <f>'แบบ1_1 หมู่บ้าน'!CV19</f>
        <v>5150</v>
      </c>
      <c r="CS11" s="198">
        <f>'แบบ1_1 หมู่บ้าน'!CW19</f>
        <v>7600</v>
      </c>
    </row>
    <row r="12" spans="1:97" ht="24" customHeight="1" x14ac:dyDescent="0.3">
      <c r="A12" s="159"/>
      <c r="B12" s="179" t="s">
        <v>179</v>
      </c>
      <c r="C12" s="181" t="str">
        <f>'แบบ1_1 หมู่บ้าน'!D20</f>
        <v>งาว</v>
      </c>
      <c r="D12" s="198">
        <f>'แบบ1_1 หมู่บ้าน'!H23</f>
        <v>828</v>
      </c>
      <c r="E12" s="198">
        <f>'แบบ1_1 หมู่บ้าน'!I23</f>
        <v>1613</v>
      </c>
      <c r="F12" s="198">
        <f>'แบบ1_1 หมู่บ้าน'!J23</f>
        <v>14</v>
      </c>
      <c r="G12" s="198">
        <f>'แบบ1_1 หมู่บ้าน'!K23</f>
        <v>10</v>
      </c>
      <c r="H12" s="198">
        <f>'แบบ1_1 หมู่บ้าน'!L23</f>
        <v>0</v>
      </c>
      <c r="I12" s="198">
        <f>'แบบ1_1 หมู่บ้าน'!M23</f>
        <v>2</v>
      </c>
      <c r="J12" s="198">
        <f>'แบบ1_1 หมู่บ้าน'!N23</f>
        <v>18</v>
      </c>
      <c r="K12" s="198">
        <f>'แบบ1_1 หมู่บ้าน'!O23</f>
        <v>0</v>
      </c>
      <c r="L12" s="198">
        <f>'แบบ1_1 หมู่บ้าน'!P23</f>
        <v>30</v>
      </c>
      <c r="M12" s="198">
        <f>'แบบ1_1 หมู่บ้าน'!Q23</f>
        <v>60</v>
      </c>
      <c r="N12" s="198">
        <f>'แบบ1_1 หมู่บ้าน'!R23</f>
        <v>55000</v>
      </c>
      <c r="O12" s="198">
        <f>'แบบ1_1 หมู่บ้าน'!S23</f>
        <v>67000</v>
      </c>
      <c r="P12" s="198">
        <f>'แบบ1_1 หมู่บ้าน'!T23</f>
        <v>47000</v>
      </c>
      <c r="Q12" s="198">
        <f>'แบบ1_1 หมู่บ้าน'!U23</f>
        <v>60000</v>
      </c>
      <c r="R12" s="198">
        <f>'แบบ1_1 หมู่บ้าน'!V23</f>
        <v>49500</v>
      </c>
      <c r="S12" s="198">
        <f>'แบบ1_1 หมู่บ้าน'!W23</f>
        <v>17600</v>
      </c>
      <c r="T12" s="198">
        <f>'แบบ1_1 หมู่บ้าน'!X23</f>
        <v>0</v>
      </c>
      <c r="U12" s="198">
        <f>'แบบ1_1 หมู่บ้าน'!Y23</f>
        <v>7</v>
      </c>
      <c r="V12" s="198">
        <f>'แบบ1_1 หมู่บ้าน'!Z23</f>
        <v>0</v>
      </c>
      <c r="W12" s="198">
        <f>'แบบ1_1 หมู่บ้าน'!AA23</f>
        <v>0</v>
      </c>
      <c r="X12" s="198">
        <f>'แบบ1_1 หมู่บ้าน'!AB23</f>
        <v>3</v>
      </c>
      <c r="Y12" s="198">
        <f>'แบบ1_1 หมู่บ้าน'!AC23</f>
        <v>3</v>
      </c>
      <c r="Z12" s="198">
        <f>'แบบ1_1 หมู่บ้าน'!AD23</f>
        <v>3</v>
      </c>
      <c r="AA12" s="198">
        <f>'แบบ1_1 หมู่บ้าน'!AE23</f>
        <v>3</v>
      </c>
      <c r="AB12" s="198">
        <f>'แบบ1_1 หมู่บ้าน'!AF23</f>
        <v>3</v>
      </c>
      <c r="AC12" s="198">
        <f>'แบบ1_1 หมู่บ้าน'!AG23</f>
        <v>2</v>
      </c>
      <c r="AD12" s="198">
        <f>'แบบ1_1 หมู่บ้าน'!AH23</f>
        <v>3</v>
      </c>
      <c r="AE12" s="198">
        <f>'แบบ1_1 หมู่บ้าน'!AI23</f>
        <v>0</v>
      </c>
      <c r="AF12" s="198">
        <f>'แบบ1_1 หมู่บ้าน'!AJ23</f>
        <v>16</v>
      </c>
      <c r="AG12" s="198">
        <f>'แบบ1_1 หมู่บ้าน'!AK23</f>
        <v>10</v>
      </c>
      <c r="AH12" s="198">
        <f>'แบบ1_1 หมู่บ้าน'!AL23</f>
        <v>0</v>
      </c>
      <c r="AI12" s="198">
        <f>'แบบ1_1 หมู่บ้าน'!AM23</f>
        <v>0</v>
      </c>
      <c r="AJ12" s="198">
        <f>'แบบ1_1 หมู่บ้าน'!AN23</f>
        <v>1500</v>
      </c>
      <c r="AK12" s="198">
        <f>'แบบ1_1 หมู่บ้าน'!AO23</f>
        <v>0</v>
      </c>
      <c r="AL12" s="198">
        <f>'แบบ1_1 หมู่บ้าน'!AP23</f>
        <v>0</v>
      </c>
      <c r="AM12" s="198">
        <f>'แบบ1_1 หมู่บ้าน'!AQ23</f>
        <v>0</v>
      </c>
      <c r="AN12" s="198">
        <f>'แบบ1_1 หมู่บ้าน'!AR23</f>
        <v>0</v>
      </c>
      <c r="AO12" s="198">
        <f>'แบบ1_1 หมู่บ้าน'!AS23</f>
        <v>0</v>
      </c>
      <c r="AP12" s="198">
        <f>'แบบ1_1 หมู่บ้าน'!AT23</f>
        <v>0</v>
      </c>
      <c r="AQ12" s="198">
        <f>'แบบ1_1 หมู่บ้าน'!AU23</f>
        <v>65</v>
      </c>
      <c r="AR12" s="198">
        <f>'แบบ1_1 หมู่บ้าน'!AV23</f>
        <v>86</v>
      </c>
      <c r="AS12" s="198">
        <f>'แบบ1_1 หมู่บ้าน'!AW23</f>
        <v>3</v>
      </c>
      <c r="AT12" s="198">
        <f>'แบบ1_1 หมู่บ้าน'!AX23</f>
        <v>0</v>
      </c>
      <c r="AU12" s="198">
        <f>'แบบ1_1 หมู่บ้าน'!AY23</f>
        <v>55000</v>
      </c>
      <c r="AV12" s="198">
        <f>'แบบ1_1 หมู่บ้าน'!AZ23</f>
        <v>55000</v>
      </c>
      <c r="AW12" s="198">
        <f>'แบบ1_1 หมู่บ้าน'!BA23</f>
        <v>37000</v>
      </c>
      <c r="AX12" s="198">
        <f>'แบบ1_1 หมู่บ้าน'!BB23</f>
        <v>38500</v>
      </c>
      <c r="AY12" s="198">
        <f>'แบบ1_1 หมู่บ้าน'!BC23</f>
        <v>30000</v>
      </c>
      <c r="AZ12" s="198">
        <f>'แบบ1_1 หมู่บ้าน'!BD23</f>
        <v>0</v>
      </c>
      <c r="BA12" s="198">
        <f>'แบบ1_1 หมู่บ้าน'!BE23</f>
        <v>0</v>
      </c>
      <c r="BB12" s="198">
        <f>'แบบ1_1 หมู่บ้าน'!BF23</f>
        <v>0</v>
      </c>
      <c r="BC12" s="201" t="str">
        <f>'แบบ1_1 หมู่บ้าน'!BG23</f>
        <v>1. 2. 3.</v>
      </c>
      <c r="BD12" s="198">
        <f>'แบบ1_1 หมู่บ้าน'!BH23</f>
        <v>170</v>
      </c>
      <c r="BE12" s="198">
        <f>'แบบ1_1 หมู่บ้าน'!BI23</f>
        <v>0</v>
      </c>
      <c r="BF12" s="198">
        <f>'แบบ1_1 หมู่บ้าน'!BJ23</f>
        <v>0</v>
      </c>
      <c r="BG12" s="198">
        <f>'แบบ1_1 หมู่บ้าน'!BK23</f>
        <v>0</v>
      </c>
      <c r="BH12" s="198">
        <f>'แบบ1_1 หมู่บ้าน'!BL23</f>
        <v>0</v>
      </c>
      <c r="BI12" s="198">
        <f>'แบบ1_1 หมู่บ้าน'!BM23</f>
        <v>0</v>
      </c>
      <c r="BJ12" s="198">
        <f>'แบบ1_1 หมู่บ้าน'!BN23</f>
        <v>0</v>
      </c>
      <c r="BK12" s="198">
        <f>'แบบ1_1 หมู่บ้าน'!BO23</f>
        <v>0</v>
      </c>
      <c r="BL12" s="198">
        <f>'แบบ1_1 หมู่บ้าน'!BP23</f>
        <v>3</v>
      </c>
      <c r="BM12" s="198">
        <f>'แบบ1_1 หมู่บ้าน'!BQ23</f>
        <v>3</v>
      </c>
      <c r="BN12" s="198">
        <f>'แบบ1_1 หมู่บ้าน'!BR23</f>
        <v>3</v>
      </c>
      <c r="BO12" s="198">
        <f>'แบบ1_1 หมู่บ้าน'!BS23</f>
        <v>1</v>
      </c>
      <c r="BP12" s="198">
        <f>'แบบ1_1 หมู่บ้าน'!BT23</f>
        <v>15</v>
      </c>
      <c r="BQ12" s="198">
        <f>'แบบ1_1 หมู่บ้าน'!BU23</f>
        <v>0</v>
      </c>
      <c r="BR12" s="198">
        <f>'แบบ1_1 หมู่บ้าน'!BV23</f>
        <v>240</v>
      </c>
      <c r="BS12" s="198">
        <f>'แบบ1_1 หมู่บ้าน'!BW23</f>
        <v>240</v>
      </c>
      <c r="BT12" s="198">
        <f>'แบบ1_1 หมู่บ้าน'!BX23</f>
        <v>0</v>
      </c>
      <c r="BU12" s="198">
        <f>'แบบ1_1 หมู่บ้าน'!BY23</f>
        <v>150</v>
      </c>
      <c r="BV12" s="198">
        <f>'แบบ1_1 หมู่บ้าน'!BZ23</f>
        <v>0</v>
      </c>
      <c r="BW12" s="198">
        <f>'แบบ1_1 หมู่บ้าน'!CA23</f>
        <v>3</v>
      </c>
      <c r="BX12" s="198">
        <f>'แบบ1_1 หมู่บ้าน'!CB23</f>
        <v>0</v>
      </c>
      <c r="BY12" s="198">
        <f>'แบบ1_1 หมู่บ้าน'!CC23</f>
        <v>0</v>
      </c>
      <c r="BZ12" s="198">
        <f>'แบบ1_1 หมู่บ้าน'!CD23</f>
        <v>20</v>
      </c>
      <c r="CA12" s="198">
        <f>'แบบ1_1 หมู่บ้าน'!CE23</f>
        <v>14</v>
      </c>
      <c r="CB12" s="198">
        <f>'แบบ1_1 หมู่บ้าน'!CF23</f>
        <v>60</v>
      </c>
      <c r="CC12" s="198">
        <f>'แบบ1_1 หมู่บ้าน'!CG23</f>
        <v>30</v>
      </c>
      <c r="CD12" s="198">
        <f>'แบบ1_1 หมู่บ้าน'!CH23</f>
        <v>26</v>
      </c>
      <c r="CE12" s="198">
        <f>'แบบ1_1 หมู่บ้าน'!CI23</f>
        <v>154</v>
      </c>
      <c r="CF12" s="198">
        <f>'แบบ1_1 หมู่บ้าน'!CJ23</f>
        <v>0</v>
      </c>
      <c r="CG12" s="198">
        <f>'แบบ1_1 หมู่บ้าน'!CK23</f>
        <v>170</v>
      </c>
      <c r="CH12" s="198">
        <f>'แบบ1_1 หมู่บ้าน'!CL23</f>
        <v>111500</v>
      </c>
      <c r="CI12" s="198">
        <f>'แบบ1_1 หมู่บ้าน'!CM23</f>
        <v>122000</v>
      </c>
      <c r="CJ12" s="198">
        <f>'แบบ1_1 หมู่บ้าน'!CN23</f>
        <v>84000</v>
      </c>
      <c r="CK12" s="198">
        <f>'แบบ1_1 หมู่บ้าน'!CO23</f>
        <v>98500</v>
      </c>
      <c r="CL12" s="198">
        <f>'แบบ1_1 หมู่บ้าน'!CP23</f>
        <v>79500</v>
      </c>
      <c r="CM12" s="198">
        <f>'แบบ1_1 หมู่บ้าน'!CQ23</f>
        <v>17600</v>
      </c>
      <c r="CN12" s="198">
        <f>'แบบ1_1 หมู่บ้าน'!CR23</f>
        <v>0</v>
      </c>
      <c r="CO12" s="198">
        <f>'แบบ1_1 หมู่บ้าน'!CS23</f>
        <v>513100</v>
      </c>
      <c r="CP12" s="198">
        <f>'แบบ1_1 หมู่บ้าน'!CT23</f>
        <v>296100</v>
      </c>
      <c r="CQ12" s="198">
        <f>'แบบ1_1 หมู่บ้าน'!CU23</f>
        <v>1500</v>
      </c>
      <c r="CR12" s="198">
        <f>'แบบ1_1 หมู่บ้าน'!CV23</f>
        <v>215500</v>
      </c>
      <c r="CS12" s="198">
        <f>'แบบ1_1 หมู่บ้าน'!CW23</f>
        <v>0</v>
      </c>
    </row>
    <row r="13" spans="1:97" ht="24" customHeight="1" x14ac:dyDescent="0.3">
      <c r="A13" s="159"/>
      <c r="B13" s="179" t="s">
        <v>183</v>
      </c>
      <c r="C13" s="181" t="str">
        <f>'แบบ1_1 หมู่บ้าน'!D24</f>
        <v>แจ้ห่ม</v>
      </c>
      <c r="D13" s="198">
        <f>'แบบ1_1 หมู่บ้าน'!H28</f>
        <v>861</v>
      </c>
      <c r="E13" s="198">
        <f>'แบบ1_1 หมู่บ้าน'!I28</f>
        <v>2124</v>
      </c>
      <c r="F13" s="198">
        <f>'แบบ1_1 หมู่บ้าน'!J28</f>
        <v>37</v>
      </c>
      <c r="G13" s="198">
        <f>'แบบ1_1 หมู่บ้าน'!K28</f>
        <v>22</v>
      </c>
      <c r="H13" s="198">
        <f>'แบบ1_1 หมู่บ้าน'!L28</f>
        <v>0</v>
      </c>
      <c r="I13" s="198">
        <f>'แบบ1_1 หมู่บ้าน'!M28</f>
        <v>1</v>
      </c>
      <c r="J13" s="198">
        <f>'แบบ1_1 หมู่บ้าน'!N28</f>
        <v>12</v>
      </c>
      <c r="K13" s="198">
        <f>'แบบ1_1 หมู่บ้าน'!O28</f>
        <v>5</v>
      </c>
      <c r="L13" s="198">
        <f>'แบบ1_1 หมู่บ้าน'!P28</f>
        <v>40</v>
      </c>
      <c r="M13" s="198">
        <f>'แบบ1_1 หมู่บ้าน'!Q28</f>
        <v>200</v>
      </c>
      <c r="N13" s="198">
        <f>'แบบ1_1 หมู่บ้าน'!R28</f>
        <v>100000</v>
      </c>
      <c r="O13" s="198">
        <f>'แบบ1_1 หมู่บ้าน'!S28</f>
        <v>100000</v>
      </c>
      <c r="P13" s="198">
        <f>'แบบ1_1 หมู่บ้าน'!T28</f>
        <v>90000</v>
      </c>
      <c r="Q13" s="198">
        <f>'แบบ1_1 หมู่บ้าน'!U28</f>
        <v>91600</v>
      </c>
      <c r="R13" s="198">
        <f>'แบบ1_1 หมู่บ้าน'!V28</f>
        <v>90200</v>
      </c>
      <c r="S13" s="198">
        <f>'แบบ1_1 หมู่บ้าน'!W28</f>
        <v>90000</v>
      </c>
      <c r="T13" s="198">
        <f>'แบบ1_1 หมู่บ้าน'!X28</f>
        <v>0</v>
      </c>
      <c r="U13" s="198">
        <f>'แบบ1_1 หมู่บ้าน'!Y28</f>
        <v>4</v>
      </c>
      <c r="V13" s="198">
        <f>'แบบ1_1 หมู่บ้าน'!Z28</f>
        <v>0</v>
      </c>
      <c r="W13" s="198">
        <f>'แบบ1_1 หมู่บ้าน'!AA28</f>
        <v>0</v>
      </c>
      <c r="X13" s="198">
        <f>'แบบ1_1 หมู่บ้าน'!AB28</f>
        <v>0</v>
      </c>
      <c r="Y13" s="198">
        <f>'แบบ1_1 หมู่บ้าน'!AC28</f>
        <v>3</v>
      </c>
      <c r="Z13" s="198">
        <f>'แบบ1_1 หมู่บ้าน'!AD28</f>
        <v>0</v>
      </c>
      <c r="AA13" s="198">
        <f>'แบบ1_1 หมู่บ้าน'!AE28</f>
        <v>2</v>
      </c>
      <c r="AB13" s="198">
        <f>'แบบ1_1 หมู่บ้าน'!AF28</f>
        <v>0</v>
      </c>
      <c r="AC13" s="198">
        <f>'แบบ1_1 หมู่บ้าน'!AG28</f>
        <v>3</v>
      </c>
      <c r="AD13" s="198">
        <f>'แบบ1_1 หมู่บ้าน'!AH28</f>
        <v>2</v>
      </c>
      <c r="AE13" s="198">
        <f>'แบบ1_1 หมู่บ้าน'!AI28</f>
        <v>0</v>
      </c>
      <c r="AF13" s="198">
        <f>'แบบ1_1 หมู่บ้าน'!AJ28</f>
        <v>0</v>
      </c>
      <c r="AG13" s="198">
        <f>'แบบ1_1 หมู่บ้าน'!AK28</f>
        <v>80</v>
      </c>
      <c r="AH13" s="198">
        <f>'แบบ1_1 หมู่บ้าน'!AL28</f>
        <v>0</v>
      </c>
      <c r="AI13" s="198">
        <f>'แบบ1_1 หมู่บ้าน'!AM28</f>
        <v>1</v>
      </c>
      <c r="AJ13" s="198">
        <f>'แบบ1_1 หมู่บ้าน'!AN28</f>
        <v>0</v>
      </c>
      <c r="AK13" s="198">
        <f>'แบบ1_1 หมู่บ้าน'!AO28</f>
        <v>0</v>
      </c>
      <c r="AL13" s="198">
        <f>'แบบ1_1 หมู่บ้าน'!AP28</f>
        <v>0</v>
      </c>
      <c r="AM13" s="198">
        <f>'แบบ1_1 หมู่บ้าน'!AQ28</f>
        <v>2000</v>
      </c>
      <c r="AN13" s="198">
        <f>'แบบ1_1 หมู่บ้าน'!AR28</f>
        <v>3500</v>
      </c>
      <c r="AO13" s="198">
        <f>'แบบ1_1 หมู่บ้าน'!AS28</f>
        <v>3000</v>
      </c>
      <c r="AP13" s="198">
        <f>'แบบ1_1 หมู่บ้าน'!AT28</f>
        <v>0</v>
      </c>
      <c r="AQ13" s="198">
        <f>'แบบ1_1 หมู่บ้าน'!AU28</f>
        <v>8</v>
      </c>
      <c r="AR13" s="198">
        <f>'แบบ1_1 หมู่บ้าน'!AV28</f>
        <v>18</v>
      </c>
      <c r="AS13" s="198">
        <f>'แบบ1_1 หมู่บ้าน'!AW28</f>
        <v>12</v>
      </c>
      <c r="AT13" s="198">
        <f>'แบบ1_1 หมู่บ้าน'!AX28</f>
        <v>0</v>
      </c>
      <c r="AU13" s="198">
        <f>'แบบ1_1 หมู่บ้าน'!AY28</f>
        <v>40000</v>
      </c>
      <c r="AV13" s="198">
        <f>'แบบ1_1 หมู่บ้าน'!AZ28</f>
        <v>48000</v>
      </c>
      <c r="AW13" s="198">
        <f>'แบบ1_1 หมู่บ้าน'!BA28</f>
        <v>60000</v>
      </c>
      <c r="AX13" s="198">
        <f>'แบบ1_1 หมู่บ้าน'!BB28</f>
        <v>73500</v>
      </c>
      <c r="AY13" s="198">
        <f>'แบบ1_1 หมู่บ้าน'!BC28</f>
        <v>66100</v>
      </c>
      <c r="AZ13" s="198">
        <f>'แบบ1_1 หมู่บ้าน'!BD28</f>
        <v>60000</v>
      </c>
      <c r="BA13" s="198">
        <f>'แบบ1_1 หมู่บ้าน'!BE28</f>
        <v>0</v>
      </c>
      <c r="BB13" s="198">
        <f>'แบบ1_1 หมู่บ้าน'!BF28</f>
        <v>0</v>
      </c>
      <c r="BC13" s="201" t="str">
        <f>'แบบ1_1 หมู่บ้าน'!BG28</f>
        <v>1.1,2,3,4 2.2,3,4,5 3.1,2,3 4.2,3,4,5</v>
      </c>
      <c r="BD13" s="198">
        <f>'แบบ1_1 หมู่บ้าน'!BH28</f>
        <v>280</v>
      </c>
      <c r="BE13" s="198">
        <f>'แบบ1_1 หมู่บ้าน'!BI28</f>
        <v>0</v>
      </c>
      <c r="BF13" s="198">
        <f>'แบบ1_1 หมู่บ้าน'!BJ28</f>
        <v>0</v>
      </c>
      <c r="BG13" s="198">
        <f>'แบบ1_1 หมู่บ้าน'!BK28</f>
        <v>0</v>
      </c>
      <c r="BH13" s="198">
        <f>'แบบ1_1 หมู่บ้าน'!BL28</f>
        <v>0</v>
      </c>
      <c r="BI13" s="198">
        <f>'แบบ1_1 หมู่บ้าน'!BM28</f>
        <v>0</v>
      </c>
      <c r="BJ13" s="198">
        <f>'แบบ1_1 หมู่บ้าน'!BN28</f>
        <v>0</v>
      </c>
      <c r="BK13" s="198">
        <f>'แบบ1_1 หมู่บ้าน'!BO28</f>
        <v>0</v>
      </c>
      <c r="BL13" s="198">
        <f>'แบบ1_1 หมู่บ้าน'!BP28</f>
        <v>4</v>
      </c>
      <c r="BM13" s="198">
        <f>'แบบ1_1 หมู่บ้าน'!BQ28</f>
        <v>4</v>
      </c>
      <c r="BN13" s="198">
        <f>'แบบ1_1 หมู่บ้าน'!BR28</f>
        <v>4</v>
      </c>
      <c r="BO13" s="198">
        <f>'แบบ1_1 หมู่บ้าน'!BS28</f>
        <v>4</v>
      </c>
      <c r="BP13" s="198">
        <f>'แบบ1_1 หมู่บ้าน'!BT28</f>
        <v>9</v>
      </c>
      <c r="BQ13" s="198">
        <f>'แบบ1_1 หมู่บ้าน'!BU28</f>
        <v>2</v>
      </c>
      <c r="BR13" s="198">
        <f>'แบบ1_1 หมู่บ้าน'!BV28</f>
        <v>130</v>
      </c>
      <c r="BS13" s="198">
        <f>'แบบ1_1 หมู่บ้าน'!BW28</f>
        <v>132</v>
      </c>
      <c r="BT13" s="198">
        <f>'แบบ1_1 หมู่บ้าน'!BX28</f>
        <v>0</v>
      </c>
      <c r="BU13" s="198">
        <f>'แบบ1_1 หมู่บ้าน'!BY28</f>
        <v>325</v>
      </c>
      <c r="BV13" s="198">
        <f>'แบบ1_1 หมู่บ้าน'!BZ28</f>
        <v>1</v>
      </c>
      <c r="BW13" s="198">
        <f>'แบบ1_1 หมู่บ้าน'!CA28</f>
        <v>2</v>
      </c>
      <c r="BX13" s="198">
        <f>'แบบ1_1 หมู่บ้าน'!CB28</f>
        <v>116</v>
      </c>
      <c r="BY13" s="198">
        <f>'แบบ1_1 หมู่บ้าน'!CC28</f>
        <v>51840</v>
      </c>
      <c r="BZ13" s="198">
        <f>'แบบ1_1 หมู่บ้าน'!CD28</f>
        <v>10</v>
      </c>
      <c r="CA13" s="198">
        <f>'แบบ1_1 หมู่บ้าน'!CE28</f>
        <v>37</v>
      </c>
      <c r="CB13" s="198">
        <f>'แบบ1_1 หมู่บ้าน'!CF28</f>
        <v>200</v>
      </c>
      <c r="CC13" s="198">
        <f>'แบบ1_1 หมู่บ้าน'!CG28</f>
        <v>40</v>
      </c>
      <c r="CD13" s="198">
        <f>'แบบ1_1 หมู่บ้าน'!CH28</f>
        <v>81</v>
      </c>
      <c r="CE13" s="198">
        <f>'แบบ1_1 หมู่บ้าน'!CI28</f>
        <v>38</v>
      </c>
      <c r="CF13" s="198">
        <f>'แบบ1_1 หมู่บ้าน'!CJ28</f>
        <v>0</v>
      </c>
      <c r="CG13" s="198">
        <f>'แบบ1_1 หมู่บ้าน'!CK28</f>
        <v>280</v>
      </c>
      <c r="CH13" s="198">
        <f>'แบบ1_1 หมู่บ้าน'!CL28</f>
        <v>140000</v>
      </c>
      <c r="CI13" s="198">
        <f>'แบบ1_1 หมู่บ้าน'!CM28</f>
        <v>148000</v>
      </c>
      <c r="CJ13" s="198">
        <f>'แบบ1_1 หมู่บ้าน'!CN28</f>
        <v>150000</v>
      </c>
      <c r="CK13" s="198">
        <f>'แบบ1_1 หมู่บ้าน'!CO28</f>
        <v>167100</v>
      </c>
      <c r="CL13" s="198">
        <f>'แบบ1_1 หมู่บ้าน'!CP28</f>
        <v>159800</v>
      </c>
      <c r="CM13" s="198">
        <f>'แบบ1_1 หมู่บ้าน'!CQ28</f>
        <v>153000</v>
      </c>
      <c r="CN13" s="198">
        <f>'แบบ1_1 หมู่บ้าน'!CR28</f>
        <v>0</v>
      </c>
      <c r="CO13" s="198">
        <f>'แบบ1_1 หมู่บ้าน'!CS28</f>
        <v>917900</v>
      </c>
      <c r="CP13" s="198">
        <f>'แบบ1_1 หมู่บ้าน'!CT28</f>
        <v>561800</v>
      </c>
      <c r="CQ13" s="198">
        <f>'แบบ1_1 หมู่บ้าน'!CU28</f>
        <v>8500</v>
      </c>
      <c r="CR13" s="198">
        <f>'แบบ1_1 หมู่บ้าน'!CV28</f>
        <v>347600</v>
      </c>
      <c r="CS13" s="198">
        <f>'แบบ1_1 หมู่บ้าน'!CW28</f>
        <v>0</v>
      </c>
    </row>
    <row r="14" spans="1:97" ht="24" customHeight="1" x14ac:dyDescent="0.3">
      <c r="A14" s="16"/>
      <c r="B14" s="179" t="s">
        <v>188</v>
      </c>
      <c r="C14" s="181" t="str">
        <f>'แบบ1_1 หมู่บ้าน'!D29</f>
        <v>วังเหนือ</v>
      </c>
      <c r="D14" s="198">
        <f>'แบบ1_1 หมู่บ้าน'!H30</f>
        <v>278</v>
      </c>
      <c r="E14" s="198">
        <f>'แบบ1_1 หมู่บ้าน'!I30</f>
        <v>435</v>
      </c>
      <c r="F14" s="198">
        <f>'แบบ1_1 หมู่บ้าน'!J30</f>
        <v>10</v>
      </c>
      <c r="G14" s="198">
        <f>'แบบ1_1 หมู่บ้าน'!K30</f>
        <v>3</v>
      </c>
      <c r="H14" s="198">
        <f>'แบบ1_1 หมู่บ้าน'!L30</f>
        <v>1</v>
      </c>
      <c r="I14" s="198">
        <f>'แบบ1_1 หมู่บ้าน'!M30</f>
        <v>0</v>
      </c>
      <c r="J14" s="198">
        <f>'แบบ1_1 หมู่บ้าน'!N30</f>
        <v>6</v>
      </c>
      <c r="K14" s="198">
        <f>'แบบ1_1 หมู่บ้าน'!O30</f>
        <v>0</v>
      </c>
      <c r="L14" s="198">
        <f>'แบบ1_1 หมู่บ้าน'!P30</f>
        <v>10</v>
      </c>
      <c r="M14" s="198">
        <f>'แบบ1_1 หมู่บ้าน'!Q30</f>
        <v>50</v>
      </c>
      <c r="N14" s="198">
        <f>'แบบ1_1 หมู่บ้าน'!R30</f>
        <v>5000</v>
      </c>
      <c r="O14" s="198">
        <f>'แบบ1_1 หมู่บ้าน'!S30</f>
        <v>8500</v>
      </c>
      <c r="P14" s="198">
        <f>'แบบ1_1 หมู่บ้าน'!T30</f>
        <v>5000</v>
      </c>
      <c r="Q14" s="198">
        <f>'แบบ1_1 หมู่บ้าน'!U30</f>
        <v>5000</v>
      </c>
      <c r="R14" s="198">
        <f>'แบบ1_1 หมู่บ้าน'!V30</f>
        <v>5000</v>
      </c>
      <c r="S14" s="198">
        <f>'แบบ1_1 หมู่บ้าน'!W30</f>
        <v>0</v>
      </c>
      <c r="T14" s="198">
        <f>'แบบ1_1 หมู่บ้าน'!X30</f>
        <v>0</v>
      </c>
      <c r="U14" s="198">
        <f>'แบบ1_1 หมู่บ้าน'!Y30</f>
        <v>2</v>
      </c>
      <c r="V14" s="198">
        <f>'แบบ1_1 หมู่บ้าน'!Z30</f>
        <v>1</v>
      </c>
      <c r="W14" s="198">
        <f>'แบบ1_1 หมู่บ้าน'!AA30</f>
        <v>0</v>
      </c>
      <c r="X14" s="198">
        <f>'แบบ1_1 หมู่บ้าน'!AB30</f>
        <v>0</v>
      </c>
      <c r="Y14" s="198">
        <f>'แบบ1_1 หมู่บ้าน'!AC30</f>
        <v>1</v>
      </c>
      <c r="Z14" s="198">
        <f>'แบบ1_1 หมู่บ้าน'!AD30</f>
        <v>0</v>
      </c>
      <c r="AA14" s="198">
        <f>'แบบ1_1 หมู่บ้าน'!AE30</f>
        <v>0</v>
      </c>
      <c r="AB14" s="198">
        <f>'แบบ1_1 หมู่บ้าน'!AF30</f>
        <v>1</v>
      </c>
      <c r="AC14" s="198">
        <f>'แบบ1_1 หมู่บ้าน'!AG30</f>
        <v>1</v>
      </c>
      <c r="AD14" s="198">
        <f>'แบบ1_1 หมู่บ้าน'!AH30</f>
        <v>1</v>
      </c>
      <c r="AE14" s="198">
        <f>'แบบ1_1 หมู่บ้าน'!AI30</f>
        <v>0</v>
      </c>
      <c r="AF14" s="198">
        <f>'แบบ1_1 หมู่บ้าน'!AJ30</f>
        <v>0</v>
      </c>
      <c r="AG14" s="198">
        <f>'แบบ1_1 หมู่บ้าน'!AK30</f>
        <v>8</v>
      </c>
      <c r="AH14" s="198">
        <f>'แบบ1_1 หมู่บ้าน'!AL30</f>
        <v>2</v>
      </c>
      <c r="AI14" s="198">
        <f>'แบบ1_1 หมู่บ้าน'!AM30</f>
        <v>1</v>
      </c>
      <c r="AJ14" s="198">
        <f>'แบบ1_1 หมู่บ้าน'!AN30</f>
        <v>0</v>
      </c>
      <c r="AK14" s="198">
        <f>'แบบ1_1 หมู่บ้าน'!AO30</f>
        <v>0</v>
      </c>
      <c r="AL14" s="198">
        <f>'แบบ1_1 หมู่บ้าน'!AP30</f>
        <v>0</v>
      </c>
      <c r="AM14" s="198">
        <f>'แบบ1_1 หมู่บ้าน'!AQ30</f>
        <v>0</v>
      </c>
      <c r="AN14" s="198">
        <f>'แบบ1_1 หมู่บ้าน'!AR30</f>
        <v>0</v>
      </c>
      <c r="AO14" s="198">
        <f>'แบบ1_1 หมู่บ้าน'!AS30</f>
        <v>1000</v>
      </c>
      <c r="AP14" s="198">
        <f>'แบบ1_1 หมู่บ้าน'!AT30</f>
        <v>0</v>
      </c>
      <c r="AQ14" s="198">
        <f>'แบบ1_1 หมู่บ้าน'!AU30</f>
        <v>3</v>
      </c>
      <c r="AR14" s="198">
        <f>'แบบ1_1 หมู่บ้าน'!AV30</f>
        <v>2</v>
      </c>
      <c r="AS14" s="198">
        <f>'แบบ1_1 หมู่บ้าน'!AW30</f>
        <v>10</v>
      </c>
      <c r="AT14" s="198">
        <f>'แบบ1_1 หมู่บ้าน'!AX30</f>
        <v>0</v>
      </c>
      <c r="AU14" s="198">
        <f>'แบบ1_1 หมู่บ้าน'!AY30</f>
        <v>0</v>
      </c>
      <c r="AV14" s="198">
        <f>'แบบ1_1 หมู่บ้าน'!AZ30</f>
        <v>1200</v>
      </c>
      <c r="AW14" s="198">
        <f>'แบบ1_1 หมู่บ้าน'!BA30</f>
        <v>3500</v>
      </c>
      <c r="AX14" s="198">
        <f>'แบบ1_1 หมู่บ้าน'!BB30</f>
        <v>2500</v>
      </c>
      <c r="AY14" s="198">
        <f>'แบบ1_1 หมู่บ้าน'!BC30</f>
        <v>2800</v>
      </c>
      <c r="AZ14" s="198">
        <f>'แบบ1_1 หมู่บ้าน'!BD30</f>
        <v>0</v>
      </c>
      <c r="BA14" s="198">
        <f>'แบบ1_1 หมู่บ้าน'!BE30</f>
        <v>0</v>
      </c>
      <c r="BB14" s="198">
        <f>'แบบ1_1 หมู่บ้าน'!BF30</f>
        <v>5</v>
      </c>
      <c r="BC14" s="201" t="str">
        <f>'แบบ1_1 หมู่บ้าน'!BG30</f>
        <v>1.4,7,8,9</v>
      </c>
      <c r="BD14" s="198">
        <f>'แบบ1_1 หมู่บ้าน'!BH30</f>
        <v>0</v>
      </c>
      <c r="BE14" s="198">
        <f>'แบบ1_1 หมู่บ้าน'!BI30</f>
        <v>0</v>
      </c>
      <c r="BF14" s="198">
        <f>'แบบ1_1 หมู่บ้าน'!BJ30</f>
        <v>0</v>
      </c>
      <c r="BG14" s="198">
        <f>'แบบ1_1 หมู่บ้าน'!BK30</f>
        <v>0</v>
      </c>
      <c r="BH14" s="198">
        <f>'แบบ1_1 หมู่บ้าน'!BL30</f>
        <v>0</v>
      </c>
      <c r="BI14" s="198">
        <f>'แบบ1_1 หมู่บ้าน'!BM30</f>
        <v>0</v>
      </c>
      <c r="BJ14" s="198">
        <f>'แบบ1_1 หมู่บ้าน'!BN30</f>
        <v>1000</v>
      </c>
      <c r="BK14" s="198">
        <f>'แบบ1_1 หมู่บ้าน'!BO30</f>
        <v>0</v>
      </c>
      <c r="BL14" s="198">
        <f>'แบบ1_1 หมู่บ้าน'!BP30</f>
        <v>0</v>
      </c>
      <c r="BM14" s="198">
        <f>'แบบ1_1 หมู่บ้าน'!BQ30</f>
        <v>0</v>
      </c>
      <c r="BN14" s="198">
        <f>'แบบ1_1 หมู่บ้าน'!BR30</f>
        <v>0</v>
      </c>
      <c r="BO14" s="198">
        <f>'แบบ1_1 หมู่บ้าน'!BS30</f>
        <v>0</v>
      </c>
      <c r="BP14" s="198">
        <f>'แบบ1_1 หมู่บ้าน'!BT30</f>
        <v>8</v>
      </c>
      <c r="BQ14" s="198">
        <f>'แบบ1_1 หมู่บ้าน'!BU30</f>
        <v>0</v>
      </c>
      <c r="BR14" s="198">
        <f>'แบบ1_1 หมู่บ้าน'!BV30</f>
        <v>180</v>
      </c>
      <c r="BS14" s="198">
        <f>'แบบ1_1 หมู่บ้าน'!BW30</f>
        <v>180</v>
      </c>
      <c r="BT14" s="198">
        <f>'แบบ1_1 หมู่บ้าน'!BX30</f>
        <v>0</v>
      </c>
      <c r="BU14" s="198">
        <f>'แบบ1_1 หมู่บ้าน'!BY30</f>
        <v>0</v>
      </c>
      <c r="BV14" s="198">
        <f>'แบบ1_1 หมู่บ้าน'!BZ30</f>
        <v>0</v>
      </c>
      <c r="BW14" s="198">
        <f>'แบบ1_1 หมู่บ้าน'!CA30</f>
        <v>0</v>
      </c>
      <c r="BX14" s="198">
        <f>'แบบ1_1 หมู่บ้าน'!CB30</f>
        <v>0</v>
      </c>
      <c r="BY14" s="198">
        <f>'แบบ1_1 หมู่บ้าน'!CC30</f>
        <v>0</v>
      </c>
      <c r="BZ14" s="198">
        <f>'แบบ1_1 หมู่บ้าน'!CD30</f>
        <v>5</v>
      </c>
      <c r="CA14" s="198">
        <f>'แบบ1_1 หมู่บ้าน'!CE30</f>
        <v>10</v>
      </c>
      <c r="CB14" s="198">
        <f>'แบบ1_1 หมู่บ้าน'!CF30</f>
        <v>50</v>
      </c>
      <c r="CC14" s="198">
        <f>'แบบ1_1 หมู่บ้าน'!CG30</f>
        <v>10</v>
      </c>
      <c r="CD14" s="198">
        <f>'แบบ1_1 หมู่บ้าน'!CH30</f>
        <v>11</v>
      </c>
      <c r="CE14" s="198">
        <f>'แบบ1_1 หมู่บ้าน'!CI30</f>
        <v>15</v>
      </c>
      <c r="CF14" s="198">
        <f>'แบบ1_1 หมู่บ้าน'!CJ30</f>
        <v>5</v>
      </c>
      <c r="CG14" s="198">
        <f>'แบบ1_1 หมู่บ้าน'!CK30</f>
        <v>0</v>
      </c>
      <c r="CH14" s="198">
        <f>'แบบ1_1 หมู่บ้าน'!CL30</f>
        <v>5000</v>
      </c>
      <c r="CI14" s="198">
        <f>'แบบ1_1 หมู่บ้าน'!CM30</f>
        <v>9700</v>
      </c>
      <c r="CJ14" s="198">
        <f>'แบบ1_1 หมู่บ้าน'!CN30</f>
        <v>8500</v>
      </c>
      <c r="CK14" s="198">
        <f>'แบบ1_1 หมู่บ้าน'!CO30</f>
        <v>7500</v>
      </c>
      <c r="CL14" s="198">
        <f>'แบบ1_1 หมู่บ้าน'!CP30</f>
        <v>7800</v>
      </c>
      <c r="CM14" s="198">
        <f>'แบบ1_1 หมู่บ้าน'!CQ30</f>
        <v>2000</v>
      </c>
      <c r="CN14" s="198">
        <f>'แบบ1_1 หมู่บ้าน'!CR30</f>
        <v>0</v>
      </c>
      <c r="CO14" s="198">
        <f>'แบบ1_1 หมู่บ้าน'!CS30</f>
        <v>40500</v>
      </c>
      <c r="CP14" s="198">
        <f>'แบบ1_1 หมู่บ้าน'!CT30</f>
        <v>28500</v>
      </c>
      <c r="CQ14" s="198">
        <f>'แบบ1_1 หมู่บ้าน'!CU30</f>
        <v>1000</v>
      </c>
      <c r="CR14" s="198">
        <f>'แบบ1_1 หมู่บ้าน'!CV30</f>
        <v>10000</v>
      </c>
      <c r="CS14" s="198">
        <f>'แบบ1_1 หมู่บ้าน'!CW30</f>
        <v>1000</v>
      </c>
    </row>
    <row r="15" spans="1:97" ht="24" customHeight="1" x14ac:dyDescent="0.3">
      <c r="A15" s="16"/>
      <c r="B15" s="179" t="s">
        <v>191</v>
      </c>
      <c r="C15" s="181" t="str">
        <f>'แบบ1_1 หมู่บ้าน'!D31</f>
        <v>แม่ทะ</v>
      </c>
      <c r="D15" s="198">
        <f>'แบบ1_1 หมู่บ้าน'!H35</f>
        <v>620</v>
      </c>
      <c r="E15" s="198">
        <f>'แบบ1_1 หมู่บ้าน'!I35</f>
        <v>1407</v>
      </c>
      <c r="F15" s="198">
        <f>'แบบ1_1 หมู่บ้าน'!J35</f>
        <v>40</v>
      </c>
      <c r="G15" s="198">
        <f>'แบบ1_1 หมู่บ้าน'!K35</f>
        <v>19</v>
      </c>
      <c r="H15" s="198">
        <f>'แบบ1_1 หมู่บ้าน'!L35</f>
        <v>3</v>
      </c>
      <c r="I15" s="198">
        <f>'แบบ1_1 หมู่บ้าน'!M35</f>
        <v>2</v>
      </c>
      <c r="J15" s="198">
        <f>'แบบ1_1 หมู่บ้าน'!N35</f>
        <v>10</v>
      </c>
      <c r="K15" s="198">
        <f>'แบบ1_1 หมู่บ้าน'!O35</f>
        <v>6</v>
      </c>
      <c r="L15" s="198">
        <f>'แบบ1_1 หมู่บ้าน'!P35</f>
        <v>40</v>
      </c>
      <c r="M15" s="198">
        <f>'แบบ1_1 หมู่บ้าน'!Q35</f>
        <v>200</v>
      </c>
      <c r="N15" s="198">
        <f>'แบบ1_1 หมู่บ้าน'!R35</f>
        <v>71530</v>
      </c>
      <c r="O15" s="198">
        <f>'แบบ1_1 หมู่บ้าน'!S35</f>
        <v>73200</v>
      </c>
      <c r="P15" s="198">
        <f>'แบบ1_1 หมู่บ้าน'!T35</f>
        <v>74220</v>
      </c>
      <c r="Q15" s="198">
        <f>'แบบ1_1 หมู่บ้าน'!U35</f>
        <v>75900</v>
      </c>
      <c r="R15" s="198">
        <f>'แบบ1_1 หมู่บ้าน'!V35</f>
        <v>80010</v>
      </c>
      <c r="S15" s="198">
        <f>'แบบ1_1 หมู่บ้าน'!W35</f>
        <v>81675</v>
      </c>
      <c r="T15" s="198">
        <f>'แบบ1_1 หมู่บ้าน'!X35</f>
        <v>0</v>
      </c>
      <c r="U15" s="198">
        <f>'แบบ1_1 หมู่บ้าน'!Y35</f>
        <v>0</v>
      </c>
      <c r="V15" s="198">
        <f>'แบบ1_1 หมู่บ้าน'!Z35</f>
        <v>4</v>
      </c>
      <c r="W15" s="198">
        <f>'แบบ1_1 หมู่บ้าน'!AA35</f>
        <v>1</v>
      </c>
      <c r="X15" s="198">
        <f>'แบบ1_1 หมู่บ้าน'!AB35</f>
        <v>1</v>
      </c>
      <c r="Y15" s="198">
        <f>'แบบ1_1 หมู่บ้าน'!AC35</f>
        <v>4</v>
      </c>
      <c r="Z15" s="198">
        <f>'แบบ1_1 หมู่บ้าน'!AD35</f>
        <v>0</v>
      </c>
      <c r="AA15" s="198">
        <f>'แบบ1_1 หมู่บ้าน'!AE35</f>
        <v>1</v>
      </c>
      <c r="AB15" s="198">
        <f>'แบบ1_1 หมู่บ้าน'!AF35</f>
        <v>4</v>
      </c>
      <c r="AC15" s="198">
        <f>'แบบ1_1 หมู่บ้าน'!AG35</f>
        <v>0</v>
      </c>
      <c r="AD15" s="198">
        <f>'แบบ1_1 หมู่บ้าน'!AH35</f>
        <v>4</v>
      </c>
      <c r="AE15" s="198">
        <f>'แบบ1_1 หมู่บ้าน'!AI35</f>
        <v>0</v>
      </c>
      <c r="AF15" s="198">
        <f>'แบบ1_1 หมู่บ้าน'!AJ35</f>
        <v>0</v>
      </c>
      <c r="AG15" s="198">
        <f>'แบบ1_1 หมู่บ้าน'!AK35</f>
        <v>31</v>
      </c>
      <c r="AH15" s="198">
        <f>'แบบ1_1 หมู่บ้าน'!AL35</f>
        <v>1</v>
      </c>
      <c r="AI15" s="198">
        <f>'แบบ1_1 หมู่บ้าน'!AM35</f>
        <v>2</v>
      </c>
      <c r="AJ15" s="198">
        <f>'แบบ1_1 หมู่บ้าน'!AN35</f>
        <v>8500</v>
      </c>
      <c r="AK15" s="198">
        <f>'แบบ1_1 หมู่บ้าน'!AO35</f>
        <v>10000</v>
      </c>
      <c r="AL15" s="198">
        <f>'แบบ1_1 หมู่บ้าน'!AP35</f>
        <v>10300</v>
      </c>
      <c r="AM15" s="198">
        <f>'แบบ1_1 หมู่บ้าน'!AQ35</f>
        <v>9100</v>
      </c>
      <c r="AN15" s="198">
        <f>'แบบ1_1 หมู่บ้าน'!AR35</f>
        <v>9000</v>
      </c>
      <c r="AO15" s="198">
        <f>'แบบ1_1 หมู่บ้าน'!AS35</f>
        <v>10000</v>
      </c>
      <c r="AP15" s="198">
        <f>'แบบ1_1 หมู่บ้าน'!AT35</f>
        <v>0</v>
      </c>
      <c r="AQ15" s="198">
        <f>'แบบ1_1 หมู่บ้าน'!AU35</f>
        <v>13</v>
      </c>
      <c r="AR15" s="198">
        <f>'แบบ1_1 หมู่บ้าน'!AV35</f>
        <v>10</v>
      </c>
      <c r="AS15" s="198">
        <f>'แบบ1_1 หมู่บ้าน'!AW35</f>
        <v>10</v>
      </c>
      <c r="AT15" s="198">
        <f>'แบบ1_1 หมู่บ้าน'!AX35</f>
        <v>0</v>
      </c>
      <c r="AU15" s="198">
        <f>'แบบ1_1 หมู่บ้าน'!AY35</f>
        <v>106500</v>
      </c>
      <c r="AV15" s="198">
        <f>'แบบ1_1 หมู่บ้าน'!AZ35</f>
        <v>108950</v>
      </c>
      <c r="AW15" s="198">
        <f>'แบบ1_1 หมู่บ้าน'!BA35</f>
        <v>113800</v>
      </c>
      <c r="AX15" s="198">
        <f>'แบบ1_1 หมู่บ้าน'!BB35</f>
        <v>111650</v>
      </c>
      <c r="AY15" s="198">
        <f>'แบบ1_1 หมู่บ้าน'!BC35</f>
        <v>110040</v>
      </c>
      <c r="AZ15" s="198">
        <f>'แบบ1_1 หมู่บ้าน'!BD35</f>
        <v>112150</v>
      </c>
      <c r="BA15" s="198">
        <f>'แบบ1_1 หมู่บ้าน'!BE35</f>
        <v>0</v>
      </c>
      <c r="BB15" s="198">
        <f>'แบบ1_1 หมู่บ้าน'!BF35</f>
        <v>4</v>
      </c>
      <c r="BC15" s="201" t="str">
        <f>'แบบ1_1 หมู่บ้าน'!BG35</f>
        <v>1.- เชื่อมโยงแหล่งท่องเที่ยว/ท่องเที่ยวเชิงเกษตรและสุขภาพ 2.- เชื่อมโยงแหล่งท่องเที่ยว/ท่องเที่ยวเชิงเกษตรและสุขภาพ 3.- เชื่อมโยงแหล่งท่องเที่ยว/ท่องเที่ยวเชิงเกษตรและสุขภาพ 4.- เชื่อมโยงแหล่งท่องเที่ยว/ท่องเที่ยวเชิงเกษตรและสุขภาพ</v>
      </c>
      <c r="BD15" s="198">
        <f>'แบบ1_1 หมู่บ้าน'!BH35</f>
        <v>220</v>
      </c>
      <c r="BE15" s="198">
        <f>'แบบ1_1 หมู่บ้าน'!BI35</f>
        <v>8050</v>
      </c>
      <c r="BF15" s="198">
        <f>'แบบ1_1 หมู่บ้าน'!BJ35</f>
        <v>9150</v>
      </c>
      <c r="BG15" s="198">
        <f>'แบบ1_1 หมู่บ้าน'!BK35</f>
        <v>8700</v>
      </c>
      <c r="BH15" s="198">
        <f>'แบบ1_1 หมู่บ้าน'!BL35</f>
        <v>7995</v>
      </c>
      <c r="BI15" s="198">
        <f>'แบบ1_1 หมู่บ้าน'!BM35</f>
        <v>8450</v>
      </c>
      <c r="BJ15" s="198">
        <f>'แบบ1_1 หมู่บ้าน'!BN35</f>
        <v>8815</v>
      </c>
      <c r="BK15" s="198">
        <f>'แบบ1_1 หมู่บ้าน'!BO35</f>
        <v>0</v>
      </c>
      <c r="BL15" s="198">
        <f>'แบบ1_1 หมู่บ้าน'!BP35</f>
        <v>4</v>
      </c>
      <c r="BM15" s="198">
        <f>'แบบ1_1 หมู่บ้าน'!BQ35</f>
        <v>4</v>
      </c>
      <c r="BN15" s="198">
        <f>'แบบ1_1 หมู่บ้าน'!BR35</f>
        <v>1</v>
      </c>
      <c r="BO15" s="198">
        <f>'แบบ1_1 หมู่บ้าน'!BS35</f>
        <v>3</v>
      </c>
      <c r="BP15" s="198">
        <f>'แบบ1_1 หมู่บ้าน'!BT35</f>
        <v>5</v>
      </c>
      <c r="BQ15" s="198">
        <f>'แบบ1_1 หมู่บ้าน'!BU35</f>
        <v>180</v>
      </c>
      <c r="BR15" s="198">
        <f>'แบบ1_1 หมู่บ้าน'!BV35</f>
        <v>270</v>
      </c>
      <c r="BS15" s="198">
        <f>'แบบ1_1 หมู่บ้าน'!BW35</f>
        <v>450</v>
      </c>
      <c r="BT15" s="198">
        <f>'แบบ1_1 หมู่บ้าน'!BX35</f>
        <v>0</v>
      </c>
      <c r="BU15" s="198">
        <f>'แบบ1_1 หมู่บ้าน'!BY35</f>
        <v>200</v>
      </c>
      <c r="BV15" s="198">
        <f>'แบบ1_1 หมู่บ้าน'!BZ35</f>
        <v>0</v>
      </c>
      <c r="BW15" s="198">
        <f>'แบบ1_1 หมู่บ้าน'!CA35</f>
        <v>4</v>
      </c>
      <c r="BX15" s="198">
        <f>'แบบ1_1 หมู่บ้าน'!CB35</f>
        <v>80</v>
      </c>
      <c r="BY15" s="198">
        <f>'แบบ1_1 หมู่บ้าน'!CC35</f>
        <v>8000</v>
      </c>
      <c r="BZ15" s="198">
        <f>'แบบ1_1 หมู่บ้าน'!CD35</f>
        <v>19</v>
      </c>
      <c r="CA15" s="198">
        <f>'แบบ1_1 หมู่บ้าน'!CE35</f>
        <v>40</v>
      </c>
      <c r="CB15" s="198">
        <f>'แบบ1_1 หมู่บ้าน'!CF35</f>
        <v>200</v>
      </c>
      <c r="CC15" s="198">
        <f>'แบบ1_1 หมู่บ้าน'!CG35</f>
        <v>40</v>
      </c>
      <c r="CD15" s="198">
        <f>'แบบ1_1 หมู่บ้าน'!CH35</f>
        <v>34</v>
      </c>
      <c r="CE15" s="198">
        <f>'แบบ1_1 หมู่บ้าน'!CI35</f>
        <v>33</v>
      </c>
      <c r="CF15" s="198">
        <f>'แบบ1_1 หมู่บ้าน'!CJ35</f>
        <v>4</v>
      </c>
      <c r="CG15" s="198">
        <f>'แบบ1_1 หมู่บ้าน'!CK35</f>
        <v>220</v>
      </c>
      <c r="CH15" s="198">
        <f>'แบบ1_1 หมู่บ้าน'!CL35</f>
        <v>194580</v>
      </c>
      <c r="CI15" s="198">
        <f>'แบบ1_1 หมู่บ้าน'!CM35</f>
        <v>201300</v>
      </c>
      <c r="CJ15" s="198">
        <f>'แบบ1_1 หมู่บ้าน'!CN35</f>
        <v>207020</v>
      </c>
      <c r="CK15" s="198">
        <f>'แบบ1_1 หมู่บ้าน'!CO35</f>
        <v>204645</v>
      </c>
      <c r="CL15" s="198">
        <f>'แบบ1_1 หมู่บ้าน'!CP35</f>
        <v>207500</v>
      </c>
      <c r="CM15" s="198">
        <f>'แบบ1_1 หมู่บ้าน'!CQ35</f>
        <v>212640</v>
      </c>
      <c r="CN15" s="198">
        <f>'แบบ1_1 หมู่บ้าน'!CR35</f>
        <v>0</v>
      </c>
      <c r="CO15" s="198">
        <f>'แบบ1_1 หมู่บ้าน'!CS35</f>
        <v>1227685</v>
      </c>
      <c r="CP15" s="198">
        <f>'แบบ1_1 หมู่บ้าน'!CT35</f>
        <v>456535</v>
      </c>
      <c r="CQ15" s="198">
        <f>'แบบ1_1 หมู่บ้าน'!CU35</f>
        <v>56900</v>
      </c>
      <c r="CR15" s="198">
        <f>'แบบ1_1 หมู่บ้าน'!CV35</f>
        <v>663090</v>
      </c>
      <c r="CS15" s="198">
        <f>'แบบ1_1 หมู่บ้าน'!CW35</f>
        <v>51160</v>
      </c>
    </row>
    <row r="16" spans="1:97" ht="24" customHeight="1" x14ac:dyDescent="0.3">
      <c r="A16" s="16"/>
      <c r="B16" s="179" t="s">
        <v>194</v>
      </c>
      <c r="C16" s="181" t="str">
        <f>'แบบ1_1 หมู่บ้าน'!D36</f>
        <v>เถิน</v>
      </c>
      <c r="D16" s="198">
        <f>'แบบ1_1 หมู่บ้าน'!H37</f>
        <v>179</v>
      </c>
      <c r="E16" s="198">
        <f>'แบบ1_1 หมู่บ้าน'!I37</f>
        <v>376</v>
      </c>
      <c r="F16" s="198">
        <f>'แบบ1_1 หมู่บ้าน'!J37</f>
        <v>2</v>
      </c>
      <c r="G16" s="198">
        <f>'แบบ1_1 หมู่บ้าน'!K37</f>
        <v>3</v>
      </c>
      <c r="H16" s="198">
        <f>'แบบ1_1 หมู่บ้าน'!L37</f>
        <v>0</v>
      </c>
      <c r="I16" s="198">
        <f>'แบบ1_1 หมู่บ้าน'!M37</f>
        <v>3</v>
      </c>
      <c r="J16" s="198">
        <f>'แบบ1_1 หมู่บ้าน'!N37</f>
        <v>4</v>
      </c>
      <c r="K16" s="198">
        <f>'แบบ1_1 หมู่บ้าน'!O37</f>
        <v>0</v>
      </c>
      <c r="L16" s="198">
        <f>'แบบ1_1 หมู่บ้าน'!P37</f>
        <v>10</v>
      </c>
      <c r="M16" s="198">
        <f>'แบบ1_1 หมู่บ้าน'!Q37</f>
        <v>50</v>
      </c>
      <c r="N16" s="198">
        <f>'แบบ1_1 หมู่บ้าน'!R37</f>
        <v>25550</v>
      </c>
      <c r="O16" s="198">
        <f>'แบบ1_1 หมู่บ้าน'!S37</f>
        <v>25820</v>
      </c>
      <c r="P16" s="198">
        <f>'แบบ1_1 หมู่บ้าน'!T37</f>
        <v>30000</v>
      </c>
      <c r="Q16" s="198">
        <f>'แบบ1_1 หมู่บ้าน'!U37</f>
        <v>21000</v>
      </c>
      <c r="R16" s="198">
        <f>'แบบ1_1 หมู่บ้าน'!V37</f>
        <v>25000</v>
      </c>
      <c r="S16" s="198">
        <f>'แบบ1_1 หมู่บ้าน'!W37</f>
        <v>19500</v>
      </c>
      <c r="T16" s="198">
        <f>'แบบ1_1 หมู่บ้าน'!X37</f>
        <v>0</v>
      </c>
      <c r="U16" s="198">
        <f>'แบบ1_1 หมู่บ้าน'!Y37</f>
        <v>4</v>
      </c>
      <c r="V16" s="198">
        <f>'แบบ1_1 หมู่บ้าน'!Z37</f>
        <v>1</v>
      </c>
      <c r="W16" s="198">
        <f>'แบบ1_1 หมู่บ้าน'!AA37</f>
        <v>0</v>
      </c>
      <c r="X16" s="198">
        <f>'แบบ1_1 หมู่บ้าน'!AB37</f>
        <v>0</v>
      </c>
      <c r="Y16" s="198">
        <f>'แบบ1_1 หมู่บ้าน'!AC37</f>
        <v>1</v>
      </c>
      <c r="Z16" s="198">
        <f>'แบบ1_1 หมู่บ้าน'!AD37</f>
        <v>0</v>
      </c>
      <c r="AA16" s="198">
        <f>'แบบ1_1 หมู่บ้าน'!AE37</f>
        <v>0</v>
      </c>
      <c r="AB16" s="198">
        <f>'แบบ1_1 หมู่บ้าน'!AF37</f>
        <v>0</v>
      </c>
      <c r="AC16" s="198">
        <f>'แบบ1_1 หมู่บ้าน'!AG37</f>
        <v>0</v>
      </c>
      <c r="AD16" s="198">
        <f>'แบบ1_1 หมู่บ้าน'!AH37</f>
        <v>1</v>
      </c>
      <c r="AE16" s="198">
        <f>'แบบ1_1 หมู่บ้าน'!AI37</f>
        <v>0</v>
      </c>
      <c r="AF16" s="198">
        <f>'แบบ1_1 หมู่บ้าน'!AJ37</f>
        <v>0</v>
      </c>
      <c r="AG16" s="198">
        <f>'แบบ1_1 หมู่บ้าน'!AK37</f>
        <v>15</v>
      </c>
      <c r="AH16" s="198">
        <f>'แบบ1_1 หมู่บ้าน'!AL37</f>
        <v>0</v>
      </c>
      <c r="AI16" s="198">
        <f>'แบบ1_1 หมู่บ้าน'!AM37</f>
        <v>0</v>
      </c>
      <c r="AJ16" s="198">
        <f>'แบบ1_1 หมู่บ้าน'!AN37</f>
        <v>0</v>
      </c>
      <c r="AK16" s="198">
        <f>'แบบ1_1 หมู่บ้าน'!AO37</f>
        <v>12000</v>
      </c>
      <c r="AL16" s="198">
        <f>'แบบ1_1 หมู่บ้าน'!AP37</f>
        <v>5000</v>
      </c>
      <c r="AM16" s="198">
        <f>'แบบ1_1 หมู่บ้าน'!AQ37</f>
        <v>0</v>
      </c>
      <c r="AN16" s="198">
        <f>'แบบ1_1 หมู่บ้าน'!AR37</f>
        <v>0</v>
      </c>
      <c r="AO16" s="198">
        <f>'แบบ1_1 หมู่บ้าน'!AS37</f>
        <v>0</v>
      </c>
      <c r="AP16" s="198">
        <f>'แบบ1_1 หมู่บ้าน'!AT37</f>
        <v>0</v>
      </c>
      <c r="AQ16" s="198">
        <f>'แบบ1_1 หมู่บ้าน'!AU37</f>
        <v>0</v>
      </c>
      <c r="AR16" s="198">
        <f>'แบบ1_1 หมู่บ้าน'!AV37</f>
        <v>0</v>
      </c>
      <c r="AS16" s="198">
        <f>'แบบ1_1 หมู่บ้าน'!AW37</f>
        <v>1</v>
      </c>
      <c r="AT16" s="198">
        <f>'แบบ1_1 หมู่บ้าน'!AX37</f>
        <v>0</v>
      </c>
      <c r="AU16" s="198">
        <f>'แบบ1_1 หมู่บ้าน'!AY37</f>
        <v>0</v>
      </c>
      <c r="AV16" s="198">
        <f>'แบบ1_1 หมู่บ้าน'!AZ37</f>
        <v>5000</v>
      </c>
      <c r="AW16" s="198">
        <f>'แบบ1_1 หมู่บ้าน'!BA37</f>
        <v>3000</v>
      </c>
      <c r="AX16" s="198">
        <f>'แบบ1_1 หมู่บ้าน'!BB37</f>
        <v>5000</v>
      </c>
      <c r="AY16" s="198">
        <f>'แบบ1_1 หมู่บ้าน'!BC37</f>
        <v>4200</v>
      </c>
      <c r="AZ16" s="198">
        <f>'แบบ1_1 หมู่บ้าน'!BD37</f>
        <v>3500</v>
      </c>
      <c r="BA16" s="198">
        <f>'แบบ1_1 หมู่บ้าน'!BE37</f>
        <v>0</v>
      </c>
      <c r="BB16" s="198">
        <f>'แบบ1_1 หมู่บ้าน'!BF37</f>
        <v>2</v>
      </c>
      <c r="BC16" s="201" t="str">
        <f>'แบบ1_1 หมู่บ้าน'!BG37</f>
        <v>1.1</v>
      </c>
      <c r="BD16" s="198">
        <f>'แบบ1_1 หมู่บ้าน'!BH37</f>
        <v>70</v>
      </c>
      <c r="BE16" s="198">
        <f>'แบบ1_1 หมู่บ้าน'!BI37</f>
        <v>0</v>
      </c>
      <c r="BF16" s="198">
        <f>'แบบ1_1 หมู่บ้าน'!BJ37</f>
        <v>5000</v>
      </c>
      <c r="BG16" s="198">
        <f>'แบบ1_1 หมู่บ้าน'!BK37</f>
        <v>2500</v>
      </c>
      <c r="BH16" s="198">
        <f>'แบบ1_1 หมู่บ้าน'!BL37</f>
        <v>0</v>
      </c>
      <c r="BI16" s="198">
        <f>'แบบ1_1 หมู่บ้าน'!BM37</f>
        <v>0</v>
      </c>
      <c r="BJ16" s="198">
        <f>'แบบ1_1 หมู่บ้าน'!BN37</f>
        <v>3000</v>
      </c>
      <c r="BK16" s="198">
        <f>'แบบ1_1 หมู่บ้าน'!BO37</f>
        <v>0</v>
      </c>
      <c r="BL16" s="198">
        <f>'แบบ1_1 หมู่บ้าน'!BP37</f>
        <v>1</v>
      </c>
      <c r="BM16" s="198">
        <f>'แบบ1_1 หมู่บ้าน'!BQ37</f>
        <v>1</v>
      </c>
      <c r="BN16" s="198">
        <f>'แบบ1_1 หมู่บ้าน'!BR37</f>
        <v>1</v>
      </c>
      <c r="BO16" s="198">
        <f>'แบบ1_1 หมู่บ้าน'!BS37</f>
        <v>1</v>
      </c>
      <c r="BP16" s="198">
        <f>'แบบ1_1 หมู่บ้าน'!BT37</f>
        <v>2</v>
      </c>
      <c r="BQ16" s="198">
        <f>'แบบ1_1 หมู่บ้าน'!BU37</f>
        <v>0</v>
      </c>
      <c r="BR16" s="198">
        <f>'แบบ1_1 หมู่บ้าน'!BV37</f>
        <v>50</v>
      </c>
      <c r="BS16" s="198">
        <f>'แบบ1_1 หมู่บ้าน'!BW37</f>
        <v>50</v>
      </c>
      <c r="BT16" s="198">
        <f>'แบบ1_1 หมู่บ้าน'!BX37</f>
        <v>0</v>
      </c>
      <c r="BU16" s="198">
        <f>'แบบ1_1 หมู่บ้าน'!BY37</f>
        <v>179</v>
      </c>
      <c r="BV16" s="198">
        <f>'แบบ1_1 หมู่บ้าน'!BZ37</f>
        <v>0</v>
      </c>
      <c r="BW16" s="198">
        <f>'แบบ1_1 หมู่บ้าน'!CA37</f>
        <v>1</v>
      </c>
      <c r="BX16" s="198">
        <f>'แบบ1_1 หมู่บ้าน'!CB37</f>
        <v>48</v>
      </c>
      <c r="BY16" s="198">
        <f>'แบบ1_1 หมู่บ้าน'!CC37</f>
        <v>0</v>
      </c>
      <c r="BZ16" s="198">
        <f>'แบบ1_1 หมู่บ้าน'!CD37</f>
        <v>3</v>
      </c>
      <c r="CA16" s="198">
        <f>'แบบ1_1 หมู่บ้าน'!CE37</f>
        <v>2</v>
      </c>
      <c r="CB16" s="198">
        <f>'แบบ1_1 หมู่บ้าน'!CF37</f>
        <v>50</v>
      </c>
      <c r="CC16" s="198">
        <f>'แบบ1_1 หมู่บ้าน'!CG37</f>
        <v>10</v>
      </c>
      <c r="CD16" s="198">
        <f>'แบบ1_1 หมู่บ้าน'!CH37</f>
        <v>15</v>
      </c>
      <c r="CE16" s="198">
        <f>'แบบ1_1 หมู่บ้าน'!CI37</f>
        <v>1</v>
      </c>
      <c r="CF16" s="198">
        <f>'แบบ1_1 หมู่บ้าน'!CJ37</f>
        <v>2</v>
      </c>
      <c r="CG16" s="198">
        <f>'แบบ1_1 หมู่บ้าน'!CK37</f>
        <v>70</v>
      </c>
      <c r="CH16" s="198">
        <f>'แบบ1_1 หมู่บ้าน'!CL37</f>
        <v>25550</v>
      </c>
      <c r="CI16" s="198">
        <f>'แบบ1_1 หมู่บ้าน'!CM37</f>
        <v>47820</v>
      </c>
      <c r="CJ16" s="198">
        <f>'แบบ1_1 หมู่บ้าน'!CN37</f>
        <v>40500</v>
      </c>
      <c r="CK16" s="198">
        <f>'แบบ1_1 หมู่บ้าน'!CO37</f>
        <v>26000</v>
      </c>
      <c r="CL16" s="198">
        <f>'แบบ1_1 หมู่บ้าน'!CP37</f>
        <v>29200</v>
      </c>
      <c r="CM16" s="198">
        <f>'แบบ1_1 หมู่บ้าน'!CQ37</f>
        <v>26000</v>
      </c>
      <c r="CN16" s="198">
        <f>'แบบ1_1 หมู่บ้าน'!CR37</f>
        <v>0</v>
      </c>
      <c r="CO16" s="198">
        <f>'แบบ1_1 หมู่บ้าน'!CS37</f>
        <v>195070</v>
      </c>
      <c r="CP16" s="198">
        <f>'แบบ1_1 หมู่บ้าน'!CT37</f>
        <v>146870</v>
      </c>
      <c r="CQ16" s="198">
        <f>'แบบ1_1 หมู่บ้าน'!CU37</f>
        <v>17000</v>
      </c>
      <c r="CR16" s="198">
        <f>'แบบ1_1 หมู่บ้าน'!CV37</f>
        <v>20700</v>
      </c>
      <c r="CS16" s="198">
        <f>'แบบ1_1 หมู่บ้าน'!CW37</f>
        <v>10500</v>
      </c>
    </row>
    <row r="17" spans="1:97" ht="24" customHeight="1" x14ac:dyDescent="0.3">
      <c r="A17" s="16"/>
      <c r="B17" s="179" t="s">
        <v>198</v>
      </c>
      <c r="C17" s="181" t="str">
        <f>'แบบ1_1 หมู่บ้าน'!D38</f>
        <v>ห้างฉัตร</v>
      </c>
      <c r="D17" s="198">
        <f>'แบบ1_1 หมู่บ้าน'!H40</f>
        <v>275</v>
      </c>
      <c r="E17" s="198">
        <f>'แบบ1_1 หมู่บ้าน'!I40</f>
        <v>622</v>
      </c>
      <c r="F17" s="198">
        <f>'แบบ1_1 หมู่บ้าน'!J40</f>
        <v>20</v>
      </c>
      <c r="G17" s="198">
        <f>'แบบ1_1 หมู่บ้าน'!K40</f>
        <v>9</v>
      </c>
      <c r="H17" s="198">
        <f>'แบบ1_1 หมู่บ้าน'!L40</f>
        <v>0</v>
      </c>
      <c r="I17" s="198">
        <f>'แบบ1_1 หมู่บ้าน'!M40</f>
        <v>0</v>
      </c>
      <c r="J17" s="198">
        <f>'แบบ1_1 หมู่บ้าน'!N40</f>
        <v>10</v>
      </c>
      <c r="K17" s="198">
        <f>'แบบ1_1 หมู่บ้าน'!O40</f>
        <v>1</v>
      </c>
      <c r="L17" s="198">
        <f>'แบบ1_1 หมู่บ้าน'!P40</f>
        <v>20</v>
      </c>
      <c r="M17" s="198">
        <f>'แบบ1_1 หมู่บ้าน'!Q40</f>
        <v>60</v>
      </c>
      <c r="N17" s="198">
        <f>'แบบ1_1 หมู่บ้าน'!R40</f>
        <v>9500</v>
      </c>
      <c r="O17" s="198">
        <f>'แบบ1_1 หมู่บ้าน'!S40</f>
        <v>9650</v>
      </c>
      <c r="P17" s="198">
        <f>'แบบ1_1 หมู่บ้าน'!T40</f>
        <v>10050</v>
      </c>
      <c r="Q17" s="198">
        <f>'แบบ1_1 หมู่บ้าน'!U40</f>
        <v>10200</v>
      </c>
      <c r="R17" s="198">
        <f>'แบบ1_1 หมู่บ้าน'!V40</f>
        <v>11200</v>
      </c>
      <c r="S17" s="198">
        <f>'แบบ1_1 หมู่บ้าน'!W40</f>
        <v>11800</v>
      </c>
      <c r="T17" s="198">
        <f>'แบบ1_1 หมู่บ้าน'!X40</f>
        <v>0</v>
      </c>
      <c r="U17" s="198">
        <f>'แบบ1_1 หมู่บ้าน'!Y40</f>
        <v>3</v>
      </c>
      <c r="V17" s="198">
        <f>'แบบ1_1 หมู่บ้าน'!Z40</f>
        <v>2</v>
      </c>
      <c r="W17" s="198">
        <f>'แบบ1_1 หมู่บ้าน'!AA40</f>
        <v>0</v>
      </c>
      <c r="X17" s="198">
        <f>'แบบ1_1 หมู่บ้าน'!AB40</f>
        <v>0</v>
      </c>
      <c r="Y17" s="198">
        <f>'แบบ1_1 หมู่บ้าน'!AC40</f>
        <v>2</v>
      </c>
      <c r="Z17" s="198">
        <f>'แบบ1_1 หมู่บ้าน'!AD40</f>
        <v>0</v>
      </c>
      <c r="AA17" s="198">
        <f>'แบบ1_1 หมู่บ้าน'!AE40</f>
        <v>1</v>
      </c>
      <c r="AB17" s="198">
        <f>'แบบ1_1 หมู่บ้าน'!AF40</f>
        <v>0</v>
      </c>
      <c r="AC17" s="198">
        <f>'แบบ1_1 หมู่บ้าน'!AG40</f>
        <v>2</v>
      </c>
      <c r="AD17" s="198">
        <f>'แบบ1_1 หมู่บ้าน'!AH40</f>
        <v>2</v>
      </c>
      <c r="AE17" s="198">
        <f>'แบบ1_1 หมู่บ้าน'!AI40</f>
        <v>0</v>
      </c>
      <c r="AF17" s="198">
        <f>'แบบ1_1 หมู่บ้าน'!AJ40</f>
        <v>0</v>
      </c>
      <c r="AG17" s="198">
        <f>'แบบ1_1 หมู่บ้าน'!AK40</f>
        <v>0</v>
      </c>
      <c r="AH17" s="198">
        <f>'แบบ1_1 หมู่บ้าน'!AL40</f>
        <v>40</v>
      </c>
      <c r="AI17" s="198">
        <f>'แบบ1_1 หมู่บ้าน'!AM40</f>
        <v>0</v>
      </c>
      <c r="AJ17" s="198">
        <f>'แบบ1_1 หมู่บ้าน'!AN40</f>
        <v>0</v>
      </c>
      <c r="AK17" s="198">
        <f>'แบบ1_1 หมู่บ้าน'!AO40</f>
        <v>0</v>
      </c>
      <c r="AL17" s="198">
        <f>'แบบ1_1 หมู่บ้าน'!AP40</f>
        <v>0</v>
      </c>
      <c r="AM17" s="198">
        <f>'แบบ1_1 หมู่บ้าน'!AQ40</f>
        <v>0</v>
      </c>
      <c r="AN17" s="198">
        <f>'แบบ1_1 หมู่บ้าน'!AR40</f>
        <v>0</v>
      </c>
      <c r="AO17" s="198">
        <f>'แบบ1_1 หมู่บ้าน'!AS40</f>
        <v>0</v>
      </c>
      <c r="AP17" s="198">
        <f>'แบบ1_1 หมู่บ้าน'!AT40</f>
        <v>0</v>
      </c>
      <c r="AQ17" s="198">
        <f>'แบบ1_1 หมู่บ้าน'!AU40</f>
        <v>2</v>
      </c>
      <c r="AR17" s="198">
        <f>'แบบ1_1 หมู่บ้าน'!AV40</f>
        <v>0</v>
      </c>
      <c r="AS17" s="198">
        <f>'แบบ1_1 หมู่บ้าน'!AW40</f>
        <v>4</v>
      </c>
      <c r="AT17" s="198">
        <f>'แบบ1_1 หมู่บ้าน'!AX40</f>
        <v>0</v>
      </c>
      <c r="AU17" s="198">
        <f>'แบบ1_1 หมู่บ้าน'!AY40</f>
        <v>0</v>
      </c>
      <c r="AV17" s="198">
        <f>'แบบ1_1 หมู่บ้าน'!AZ40</f>
        <v>0</v>
      </c>
      <c r="AW17" s="198">
        <f>'แบบ1_1 หมู่บ้าน'!BA40</f>
        <v>0</v>
      </c>
      <c r="AX17" s="198">
        <f>'แบบ1_1 หมู่บ้าน'!BB40</f>
        <v>7300</v>
      </c>
      <c r="AY17" s="198">
        <f>'แบบ1_1 หมู่บ้าน'!BC40</f>
        <v>7600</v>
      </c>
      <c r="AZ17" s="198">
        <f>'แบบ1_1 หมู่บ้าน'!BD40</f>
        <v>8400</v>
      </c>
      <c r="BA17" s="198">
        <f>'แบบ1_1 หมู่บ้าน'!BE40</f>
        <v>0</v>
      </c>
      <c r="BB17" s="198">
        <f>'แบบ1_1 หมู่บ้าน'!BF40</f>
        <v>7</v>
      </c>
      <c r="BC17" s="201" t="str">
        <f>'แบบ1_1 หมู่บ้าน'!BG40</f>
        <v>1.- เชื่อมโยงแหล่งท่องเที่ยว/ท่องเที่ยวเชิงเกษตรและสุขภาพ 2.- เชื่อมโยงแหล่งท่องเที่ยว/ท่องเที่ยวเชิงเกษตรและสุขภาพ</v>
      </c>
      <c r="BD17" s="198">
        <f>'แบบ1_1 หมู่บ้าน'!BH40</f>
        <v>0</v>
      </c>
      <c r="BE17" s="198">
        <f>'แบบ1_1 หมู่บ้าน'!BI40</f>
        <v>0</v>
      </c>
      <c r="BF17" s="198">
        <f>'แบบ1_1 หมู่บ้าน'!BJ40</f>
        <v>0</v>
      </c>
      <c r="BG17" s="198">
        <f>'แบบ1_1 หมู่บ้าน'!BK40</f>
        <v>0</v>
      </c>
      <c r="BH17" s="198">
        <f>'แบบ1_1 หมู่บ้าน'!BL40</f>
        <v>0</v>
      </c>
      <c r="BI17" s="198">
        <f>'แบบ1_1 หมู่บ้าน'!BM40</f>
        <v>0</v>
      </c>
      <c r="BJ17" s="198">
        <f>'แบบ1_1 หมู่บ้าน'!BN40</f>
        <v>5000</v>
      </c>
      <c r="BK17" s="198">
        <f>'แบบ1_1 หมู่บ้าน'!BO40</f>
        <v>0</v>
      </c>
      <c r="BL17" s="198">
        <f>'แบบ1_1 หมู่บ้าน'!BP40</f>
        <v>2</v>
      </c>
      <c r="BM17" s="198">
        <f>'แบบ1_1 หมู่บ้าน'!BQ40</f>
        <v>2</v>
      </c>
      <c r="BN17" s="198">
        <f>'แบบ1_1 หมู่บ้าน'!BR40</f>
        <v>2</v>
      </c>
      <c r="BO17" s="198">
        <f>'แบบ1_1 หมู่บ้าน'!BS40</f>
        <v>2</v>
      </c>
      <c r="BP17" s="198">
        <f>'แบบ1_1 หมู่บ้าน'!BT40</f>
        <v>5</v>
      </c>
      <c r="BQ17" s="198">
        <f>'แบบ1_1 หมู่บ้าน'!BU40</f>
        <v>0</v>
      </c>
      <c r="BR17" s="198">
        <f>'แบบ1_1 หมู่บ้าน'!BV40</f>
        <v>35</v>
      </c>
      <c r="BS17" s="198">
        <f>'แบบ1_1 หมู่บ้าน'!BW40</f>
        <v>35</v>
      </c>
      <c r="BT17" s="198">
        <f>'แบบ1_1 หมู่บ้าน'!BX40</f>
        <v>0</v>
      </c>
      <c r="BU17" s="198">
        <f>'แบบ1_1 หมู่บ้าน'!BY40</f>
        <v>60</v>
      </c>
      <c r="BV17" s="198">
        <f>'แบบ1_1 หมู่บ้าน'!BZ40</f>
        <v>0</v>
      </c>
      <c r="BW17" s="198">
        <f>'แบบ1_1 หมู่บ้าน'!CA40</f>
        <v>2</v>
      </c>
      <c r="BX17" s="198">
        <f>'แบบ1_1 หมู่บ้าน'!CB40</f>
        <v>40</v>
      </c>
      <c r="BY17" s="198">
        <f>'แบบ1_1 หมู่บ้าน'!CC40</f>
        <v>7500</v>
      </c>
      <c r="BZ17" s="198">
        <f>'แบบ1_1 หมู่บ้าน'!CD40</f>
        <v>9</v>
      </c>
      <c r="CA17" s="198">
        <f>'แบบ1_1 หมู่บ้าน'!CE40</f>
        <v>20</v>
      </c>
      <c r="CB17" s="198">
        <f>'แบบ1_1 หมู่บ้าน'!CF40</f>
        <v>60</v>
      </c>
      <c r="CC17" s="198">
        <f>'แบบ1_1 หมู่บ้าน'!CG40</f>
        <v>20</v>
      </c>
      <c r="CD17" s="198">
        <f>'แบบ1_1 หมู่บ้าน'!CH40</f>
        <v>40</v>
      </c>
      <c r="CE17" s="198">
        <f>'แบบ1_1 หมู่บ้าน'!CI40</f>
        <v>6</v>
      </c>
      <c r="CF17" s="198">
        <f>'แบบ1_1 หมู่บ้าน'!CJ40</f>
        <v>7</v>
      </c>
      <c r="CG17" s="198">
        <f>'แบบ1_1 หมู่บ้าน'!CK40</f>
        <v>0</v>
      </c>
      <c r="CH17" s="198">
        <f>'แบบ1_1 หมู่บ้าน'!CL40</f>
        <v>9500</v>
      </c>
      <c r="CI17" s="198">
        <f>'แบบ1_1 หมู่บ้าน'!CM40</f>
        <v>9650</v>
      </c>
      <c r="CJ17" s="198">
        <f>'แบบ1_1 หมู่บ้าน'!CN40</f>
        <v>10050</v>
      </c>
      <c r="CK17" s="198">
        <f>'แบบ1_1 หมู่บ้าน'!CO40</f>
        <v>17500</v>
      </c>
      <c r="CL17" s="198">
        <f>'แบบ1_1 หมู่บ้าน'!CP40</f>
        <v>18800</v>
      </c>
      <c r="CM17" s="198">
        <f>'แบบ1_1 หมู่บ้าน'!CQ40</f>
        <v>25200</v>
      </c>
      <c r="CN17" s="198">
        <f>'แบบ1_1 หมู่บ้าน'!CR40</f>
        <v>0</v>
      </c>
      <c r="CO17" s="198">
        <f>'แบบ1_1 หมู่บ้าน'!CS40</f>
        <v>90700</v>
      </c>
      <c r="CP17" s="198">
        <f>'แบบ1_1 หมู่บ้าน'!CT40</f>
        <v>62400</v>
      </c>
      <c r="CQ17" s="198">
        <f>'แบบ1_1 หมู่บ้าน'!CU40</f>
        <v>0</v>
      </c>
      <c r="CR17" s="198">
        <f>'แบบ1_1 หมู่บ้าน'!CV40</f>
        <v>23300</v>
      </c>
      <c r="CS17" s="198">
        <f>'แบบ1_1 หมู่บ้าน'!CW40</f>
        <v>5000</v>
      </c>
    </row>
    <row r="18" spans="1:97" ht="24" customHeight="1" x14ac:dyDescent="0.3">
      <c r="A18" s="16"/>
      <c r="B18" s="179" t="s">
        <v>201</v>
      </c>
      <c r="C18" s="181" t="str">
        <f>'แบบ1_1 หมู่บ้าน'!D41</f>
        <v>แม่เมาะ</v>
      </c>
      <c r="D18" s="198">
        <f>'แบบ1_1 หมู่บ้าน'!H45</f>
        <v>1469</v>
      </c>
      <c r="E18" s="198">
        <f>'แบบ1_1 หมู่บ้าน'!I45</f>
        <v>3862</v>
      </c>
      <c r="F18" s="198">
        <f>'แบบ1_1 หมู่บ้าน'!J45</f>
        <v>0</v>
      </c>
      <c r="G18" s="198">
        <f>'แบบ1_1 หมู่บ้าน'!K45</f>
        <v>19</v>
      </c>
      <c r="H18" s="198">
        <f>'แบบ1_1 หมู่บ้าน'!L45</f>
        <v>1</v>
      </c>
      <c r="I18" s="198">
        <f>'แบบ1_1 หมู่บ้าน'!M45</f>
        <v>2</v>
      </c>
      <c r="J18" s="198">
        <f>'แบบ1_1 หมู่บ้าน'!N45</f>
        <v>13</v>
      </c>
      <c r="K18" s="198">
        <f>'แบบ1_1 หมู่บ้าน'!O45</f>
        <v>5</v>
      </c>
      <c r="L18" s="198">
        <f>'แบบ1_1 หมู่บ้าน'!P45</f>
        <v>40</v>
      </c>
      <c r="M18" s="198">
        <f>'แบบ1_1 หมู่บ้าน'!Q45</f>
        <v>100</v>
      </c>
      <c r="N18" s="198">
        <f>'แบบ1_1 หมู่บ้าน'!R45</f>
        <v>69000</v>
      </c>
      <c r="O18" s="198">
        <f>'แบบ1_1 หมู่บ้าน'!S45</f>
        <v>73700</v>
      </c>
      <c r="P18" s="198">
        <f>'แบบ1_1 หมู่บ้าน'!T45</f>
        <v>93500</v>
      </c>
      <c r="Q18" s="198">
        <f>'แบบ1_1 หมู่บ้าน'!U45</f>
        <v>85100</v>
      </c>
      <c r="R18" s="198">
        <f>'แบบ1_1 หมู่บ้าน'!V45</f>
        <v>87200</v>
      </c>
      <c r="S18" s="198">
        <f>'แบบ1_1 หมู่บ้าน'!W45</f>
        <v>90700</v>
      </c>
      <c r="T18" s="198">
        <f>'แบบ1_1 หมู่บ้าน'!X45</f>
        <v>0</v>
      </c>
      <c r="U18" s="198">
        <f>'แบบ1_1 หมู่บ้าน'!Y45</f>
        <v>0</v>
      </c>
      <c r="V18" s="198">
        <f>'แบบ1_1 หมู่บ้าน'!Z45</f>
        <v>1</v>
      </c>
      <c r="W18" s="198">
        <f>'แบบ1_1 หมู่บ้าน'!AA45</f>
        <v>1</v>
      </c>
      <c r="X18" s="198">
        <f>'แบบ1_1 หมู่บ้าน'!AB45</f>
        <v>0</v>
      </c>
      <c r="Y18" s="198">
        <f>'แบบ1_1 หมู่บ้าน'!AC45</f>
        <v>4</v>
      </c>
      <c r="Z18" s="198">
        <f>'แบบ1_1 หมู่บ้าน'!AD45</f>
        <v>0</v>
      </c>
      <c r="AA18" s="198">
        <f>'แบบ1_1 หมู่บ้าน'!AE45</f>
        <v>0</v>
      </c>
      <c r="AB18" s="198">
        <f>'แบบ1_1 หมู่บ้าน'!AF45</f>
        <v>1</v>
      </c>
      <c r="AC18" s="198">
        <f>'แบบ1_1 หมู่บ้าน'!AG45</f>
        <v>2</v>
      </c>
      <c r="AD18" s="198">
        <f>'แบบ1_1 หมู่บ้าน'!AH45</f>
        <v>4</v>
      </c>
      <c r="AE18" s="198">
        <f>'แบบ1_1 หมู่บ้าน'!AI45</f>
        <v>0</v>
      </c>
      <c r="AF18" s="198">
        <f>'แบบ1_1 หมู่บ้าน'!AJ45</f>
        <v>2</v>
      </c>
      <c r="AG18" s="198">
        <f>'แบบ1_1 หมู่บ้าน'!AK45</f>
        <v>8</v>
      </c>
      <c r="AH18" s="198">
        <f>'แบบ1_1 หมู่บ้าน'!AL45</f>
        <v>0</v>
      </c>
      <c r="AI18" s="198">
        <f>'แบบ1_1 หมู่บ้าน'!AM45</f>
        <v>0</v>
      </c>
      <c r="AJ18" s="198">
        <f>'แบบ1_1 หมู่บ้าน'!AN45</f>
        <v>12000</v>
      </c>
      <c r="AK18" s="198">
        <f>'แบบ1_1 หมู่บ้าน'!AO45</f>
        <v>15000</v>
      </c>
      <c r="AL18" s="198">
        <f>'แบบ1_1 หมู่บ้าน'!AP45</f>
        <v>22000</v>
      </c>
      <c r="AM18" s="198">
        <f>'แบบ1_1 หมู่บ้าน'!AQ45</f>
        <v>18000</v>
      </c>
      <c r="AN18" s="198">
        <f>'แบบ1_1 หมู่บ้าน'!AR45</f>
        <v>19000</v>
      </c>
      <c r="AO18" s="198">
        <f>'แบบ1_1 หมู่บ้าน'!AS45</f>
        <v>23000</v>
      </c>
      <c r="AP18" s="198">
        <f>'แบบ1_1 หมู่บ้าน'!AT45</f>
        <v>0</v>
      </c>
      <c r="AQ18" s="198">
        <f>'แบบ1_1 หมู่บ้าน'!AU45</f>
        <v>8</v>
      </c>
      <c r="AR18" s="198">
        <f>'แบบ1_1 หมู่บ้าน'!AV45</f>
        <v>21</v>
      </c>
      <c r="AS18" s="198">
        <f>'แบบ1_1 หมู่บ้าน'!AW45</f>
        <v>3</v>
      </c>
      <c r="AT18" s="198">
        <f>'แบบ1_1 หมู่บ้าน'!AX45</f>
        <v>1</v>
      </c>
      <c r="AU18" s="198">
        <f>'แบบ1_1 หมู่บ้าน'!AY45</f>
        <v>69500</v>
      </c>
      <c r="AV18" s="198">
        <f>'แบบ1_1 หมู่บ้าน'!AZ45</f>
        <v>78000</v>
      </c>
      <c r="AW18" s="198">
        <f>'แบบ1_1 หมู่บ้าน'!BA45</f>
        <v>86200</v>
      </c>
      <c r="AX18" s="198">
        <f>'แบบ1_1 หมู่บ้าน'!BB45</f>
        <v>91000</v>
      </c>
      <c r="AY18" s="198">
        <f>'แบบ1_1 หมู่บ้าน'!BC45</f>
        <v>91000</v>
      </c>
      <c r="AZ18" s="198">
        <f>'แบบ1_1 หมู่บ้าน'!BD45</f>
        <v>95000</v>
      </c>
      <c r="BA18" s="198">
        <f>'แบบ1_1 หมู่บ้าน'!BE45</f>
        <v>0</v>
      </c>
      <c r="BB18" s="198">
        <f>'แบบ1_1 หมู่บ้าน'!BF45</f>
        <v>0</v>
      </c>
      <c r="BC18" s="201" t="str">
        <f>'แบบ1_1 หมู่บ้าน'!BG45</f>
        <v>1.1.2. 2.1.2. 3.1.2. 4.1.2.</v>
      </c>
      <c r="BD18" s="198">
        <f>'แบบ1_1 หมู่บ้าน'!BH45</f>
        <v>210</v>
      </c>
      <c r="BE18" s="198">
        <f>'แบบ1_1 หมู่บ้าน'!BI45</f>
        <v>1000</v>
      </c>
      <c r="BF18" s="198">
        <f>'แบบ1_1 หมู่บ้าน'!BJ45</f>
        <v>1500</v>
      </c>
      <c r="BG18" s="198">
        <f>'แบบ1_1 หมู่บ้าน'!BK45</f>
        <v>2000</v>
      </c>
      <c r="BH18" s="198">
        <f>'แบบ1_1 หมู่บ้าน'!BL45</f>
        <v>2500</v>
      </c>
      <c r="BI18" s="198">
        <f>'แบบ1_1 หมู่บ้าน'!BM45</f>
        <v>6500</v>
      </c>
      <c r="BJ18" s="198">
        <f>'แบบ1_1 หมู่บ้าน'!BN45</f>
        <v>9000</v>
      </c>
      <c r="BK18" s="198">
        <f>'แบบ1_1 หมู่บ้าน'!BO45</f>
        <v>0</v>
      </c>
      <c r="BL18" s="198">
        <f>'แบบ1_1 หมู่บ้าน'!BP45</f>
        <v>4</v>
      </c>
      <c r="BM18" s="198">
        <f>'แบบ1_1 หมู่บ้าน'!BQ45</f>
        <v>4</v>
      </c>
      <c r="BN18" s="198">
        <f>'แบบ1_1 หมู่บ้าน'!BR45</f>
        <v>1</v>
      </c>
      <c r="BO18" s="198">
        <f>'แบบ1_1 หมู่บ้าน'!BS45</f>
        <v>2</v>
      </c>
      <c r="BP18" s="198">
        <f>'แบบ1_1 หมู่บ้าน'!BT45</f>
        <v>5</v>
      </c>
      <c r="BQ18" s="198">
        <f>'แบบ1_1 หมู่บ้าน'!BU45</f>
        <v>270</v>
      </c>
      <c r="BR18" s="198">
        <f>'แบบ1_1 หมู่บ้าน'!BV45</f>
        <v>2020</v>
      </c>
      <c r="BS18" s="198">
        <f>'แบบ1_1 หมู่บ้าน'!BW45</f>
        <v>2290</v>
      </c>
      <c r="BT18" s="198">
        <f>'แบบ1_1 หมู่บ้าน'!BX45</f>
        <v>0</v>
      </c>
      <c r="BU18" s="198">
        <f>'แบบ1_1 หมู่บ้าน'!BY45</f>
        <v>1469</v>
      </c>
      <c r="BV18" s="198">
        <f>'แบบ1_1 หมู่บ้าน'!BZ45</f>
        <v>1</v>
      </c>
      <c r="BW18" s="198">
        <f>'แบบ1_1 หมู่บ้าน'!CA45</f>
        <v>3</v>
      </c>
      <c r="BX18" s="198">
        <f>'แบบ1_1 หมู่บ้าน'!CB45</f>
        <v>390</v>
      </c>
      <c r="BY18" s="198">
        <f>'แบบ1_1 หมู่บ้าน'!CC45</f>
        <v>2500000</v>
      </c>
      <c r="BZ18" s="198">
        <f>'แบบ1_1 หมู่บ้าน'!CD45</f>
        <v>13</v>
      </c>
      <c r="CA18" s="198">
        <f>'แบบ1_1 หมู่บ้าน'!CE45</f>
        <v>0</v>
      </c>
      <c r="CB18" s="198">
        <f>'แบบ1_1 หมู่บ้าน'!CF45</f>
        <v>100</v>
      </c>
      <c r="CC18" s="198">
        <f>'แบบ1_1 หมู่บ้าน'!CG45</f>
        <v>40</v>
      </c>
      <c r="CD18" s="198">
        <f>'แบบ1_1 หมู่บ้าน'!CH45</f>
        <v>10</v>
      </c>
      <c r="CE18" s="198">
        <f>'แบบ1_1 หมู่บ้าน'!CI45</f>
        <v>33</v>
      </c>
      <c r="CF18" s="198">
        <f>'แบบ1_1 หมู่บ้าน'!CJ45</f>
        <v>0</v>
      </c>
      <c r="CG18" s="198">
        <f>'แบบ1_1 หมู่บ้าน'!CK45</f>
        <v>210</v>
      </c>
      <c r="CH18" s="198">
        <f>'แบบ1_1 หมู่บ้าน'!CL45</f>
        <v>151500</v>
      </c>
      <c r="CI18" s="198">
        <f>'แบบ1_1 หมู่บ้าน'!CM45</f>
        <v>168200</v>
      </c>
      <c r="CJ18" s="198">
        <f>'แบบ1_1 หมู่บ้าน'!CN45</f>
        <v>203700</v>
      </c>
      <c r="CK18" s="198">
        <f>'แบบ1_1 หมู่บ้าน'!CO45</f>
        <v>196600</v>
      </c>
      <c r="CL18" s="198">
        <f>'แบบ1_1 หมู่บ้าน'!CP45</f>
        <v>203700</v>
      </c>
      <c r="CM18" s="198">
        <f>'แบบ1_1 หมู่บ้าน'!CQ45</f>
        <v>217700</v>
      </c>
      <c r="CN18" s="198">
        <f>'แบบ1_1 หมู่บ้าน'!CR45</f>
        <v>0</v>
      </c>
      <c r="CO18" s="198">
        <f>'แบบ1_1 หมู่บ้าน'!CS45</f>
        <v>1141400</v>
      </c>
      <c r="CP18" s="198">
        <f>'แบบ1_1 หมู่บ้าน'!CT45</f>
        <v>499200</v>
      </c>
      <c r="CQ18" s="198">
        <f>'แบบ1_1 หมู่บ้าน'!CU45</f>
        <v>109000</v>
      </c>
      <c r="CR18" s="198">
        <f>'แบบ1_1 หมู่บ้าน'!CV45</f>
        <v>510700</v>
      </c>
      <c r="CS18" s="198">
        <f>'แบบ1_1 หมู่บ้าน'!CW45</f>
        <v>22500</v>
      </c>
    </row>
    <row r="19" spans="1:97" ht="24" customHeight="1" x14ac:dyDescent="0.3">
      <c r="A19" s="16"/>
      <c r="B19" s="179" t="s">
        <v>203</v>
      </c>
      <c r="C19" s="181" t="str">
        <f>'แบบ1_1 หมู่บ้าน'!D46</f>
        <v>เสริมงาม</v>
      </c>
      <c r="D19" s="198">
        <f>'แบบ1_1 หมู่บ้าน'!H47</f>
        <v>139</v>
      </c>
      <c r="E19" s="198">
        <f>'แบบ1_1 หมู่บ้าน'!I47</f>
        <v>326</v>
      </c>
      <c r="F19" s="198">
        <f>'แบบ1_1 หมู่บ้าน'!J47</f>
        <v>3</v>
      </c>
      <c r="G19" s="198">
        <f>'แบบ1_1 หมู่บ้าน'!K47</f>
        <v>1</v>
      </c>
      <c r="H19" s="198">
        <f>'แบบ1_1 หมู่บ้าน'!L47</f>
        <v>0</v>
      </c>
      <c r="I19" s="198">
        <f>'แบบ1_1 หมู่บ้าน'!M47</f>
        <v>2</v>
      </c>
      <c r="J19" s="198">
        <f>'แบบ1_1 หมู่บ้าน'!N47</f>
        <v>7</v>
      </c>
      <c r="K19" s="198">
        <f>'แบบ1_1 หมู่บ้าน'!O47</f>
        <v>0</v>
      </c>
      <c r="L19" s="198">
        <f>'แบบ1_1 หมู่บ้าน'!P47</f>
        <v>10</v>
      </c>
      <c r="M19" s="198">
        <f>'แบบ1_1 หมู่บ้าน'!Q47</f>
        <v>30</v>
      </c>
      <c r="N19" s="198">
        <f>'แบบ1_1 หมู่บ้าน'!R47</f>
        <v>28000</v>
      </c>
      <c r="O19" s="198">
        <f>'แบบ1_1 หมู่บ้าน'!S47</f>
        <v>32000</v>
      </c>
      <c r="P19" s="198">
        <f>'แบบ1_1 หมู่บ้าน'!T47</f>
        <v>35000</v>
      </c>
      <c r="Q19" s="198">
        <f>'แบบ1_1 หมู่บ้าน'!U47</f>
        <v>0</v>
      </c>
      <c r="R19" s="198">
        <f>'แบบ1_1 หมู่บ้าน'!V47</f>
        <v>0</v>
      </c>
      <c r="S19" s="198">
        <f>'แบบ1_1 หมู่บ้าน'!W47</f>
        <v>0</v>
      </c>
      <c r="T19" s="198">
        <f>'แบบ1_1 หมู่บ้าน'!X47</f>
        <v>0</v>
      </c>
      <c r="U19" s="198">
        <f>'แบบ1_1 หมู่บ้าน'!Y47</f>
        <v>8</v>
      </c>
      <c r="V19" s="198">
        <f>'แบบ1_1 หมู่บ้าน'!Z47</f>
        <v>1</v>
      </c>
      <c r="W19" s="198">
        <f>'แบบ1_1 หมู่บ้าน'!AA47</f>
        <v>1</v>
      </c>
      <c r="X19" s="198">
        <f>'แบบ1_1 หมู่บ้าน'!AB47</f>
        <v>0</v>
      </c>
      <c r="Y19" s="198">
        <f>'แบบ1_1 หมู่บ้าน'!AC47</f>
        <v>1</v>
      </c>
      <c r="Z19" s="198">
        <f>'แบบ1_1 หมู่บ้าน'!AD47</f>
        <v>1</v>
      </c>
      <c r="AA19" s="198">
        <f>'แบบ1_1 หมู่บ้าน'!AE47</f>
        <v>0</v>
      </c>
      <c r="AB19" s="198">
        <f>'แบบ1_1 หมู่บ้าน'!AF47</f>
        <v>1</v>
      </c>
      <c r="AC19" s="198">
        <f>'แบบ1_1 หมู่บ้าน'!AG47</f>
        <v>1</v>
      </c>
      <c r="AD19" s="198">
        <f>'แบบ1_1 หมู่บ้าน'!AH47</f>
        <v>1</v>
      </c>
      <c r="AE19" s="198">
        <f>'แบบ1_1 หมู่บ้าน'!AI47</f>
        <v>0</v>
      </c>
      <c r="AF19" s="198">
        <f>'แบบ1_1 หมู่บ้าน'!AJ47</f>
        <v>0</v>
      </c>
      <c r="AG19" s="198">
        <f>'แบบ1_1 หมู่บ้าน'!AK47</f>
        <v>7</v>
      </c>
      <c r="AH19" s="198">
        <f>'แบบ1_1 หมู่บ้าน'!AL47</f>
        <v>1</v>
      </c>
      <c r="AI19" s="198">
        <f>'แบบ1_1 หมู่บ้าน'!AM47</f>
        <v>0</v>
      </c>
      <c r="AJ19" s="198">
        <f>'แบบ1_1 หมู่บ้าน'!AN47</f>
        <v>8000</v>
      </c>
      <c r="AK19" s="198">
        <f>'แบบ1_1 หมู่บ้าน'!AO47</f>
        <v>7000</v>
      </c>
      <c r="AL19" s="198">
        <f>'แบบ1_1 หมู่บ้าน'!AP47</f>
        <v>6500</v>
      </c>
      <c r="AM19" s="198">
        <f>'แบบ1_1 หมู่บ้าน'!AQ47</f>
        <v>0</v>
      </c>
      <c r="AN19" s="198">
        <f>'แบบ1_1 หมู่บ้าน'!AR47</f>
        <v>0</v>
      </c>
      <c r="AO19" s="198">
        <f>'แบบ1_1 หมู่บ้าน'!AS47</f>
        <v>0</v>
      </c>
      <c r="AP19" s="198">
        <f>'แบบ1_1 หมู่บ้าน'!AT47</f>
        <v>0</v>
      </c>
      <c r="AQ19" s="198">
        <f>'แบบ1_1 หมู่บ้าน'!AU47</f>
        <v>3</v>
      </c>
      <c r="AR19" s="198">
        <f>'แบบ1_1 หมู่บ้าน'!AV47</f>
        <v>2</v>
      </c>
      <c r="AS19" s="198">
        <f>'แบบ1_1 หมู่บ้าน'!AW47</f>
        <v>2</v>
      </c>
      <c r="AT19" s="198">
        <f>'แบบ1_1 หมู่บ้าน'!AX47</f>
        <v>0</v>
      </c>
      <c r="AU19" s="198">
        <f>'แบบ1_1 หมู่บ้าน'!AY47</f>
        <v>18000</v>
      </c>
      <c r="AV19" s="198">
        <f>'แบบ1_1 หมู่บ้าน'!AZ47</f>
        <v>20000</v>
      </c>
      <c r="AW19" s="198">
        <f>'แบบ1_1 หมู่บ้าน'!BA47</f>
        <v>18500</v>
      </c>
      <c r="AX19" s="198">
        <f>'แบบ1_1 หมู่บ้าน'!BB47</f>
        <v>0</v>
      </c>
      <c r="AY19" s="198">
        <f>'แบบ1_1 หมู่บ้าน'!BC47</f>
        <v>0</v>
      </c>
      <c r="AZ19" s="198">
        <f>'แบบ1_1 หมู่บ้าน'!BD47</f>
        <v>0</v>
      </c>
      <c r="BA19" s="198">
        <f>'แบบ1_1 หมู่บ้าน'!BE47</f>
        <v>0</v>
      </c>
      <c r="BB19" s="198">
        <f>'แบบ1_1 หมู่บ้าน'!BF47</f>
        <v>0</v>
      </c>
      <c r="BC19" s="201" t="str">
        <f>'แบบ1_1 หมู่บ้าน'!BG47</f>
        <v>1.2,3,4,5</v>
      </c>
      <c r="BD19" s="198">
        <f>'แบบ1_1 หมู่บ้าน'!BH47</f>
        <v>132</v>
      </c>
      <c r="BE19" s="198">
        <f>'แบบ1_1 หมู่บ้าน'!BI47</f>
        <v>48000</v>
      </c>
      <c r="BF19" s="198">
        <f>'แบบ1_1 หมู่บ้าน'!BJ47</f>
        <v>49500</v>
      </c>
      <c r="BG19" s="198">
        <f>'แบบ1_1 หมู่บ้าน'!BK47</f>
        <v>51200</v>
      </c>
      <c r="BH19" s="198">
        <f>'แบบ1_1 หมู่บ้าน'!BL47</f>
        <v>0</v>
      </c>
      <c r="BI19" s="198">
        <f>'แบบ1_1 หมู่บ้าน'!BM47</f>
        <v>0</v>
      </c>
      <c r="BJ19" s="198">
        <f>'แบบ1_1 หมู่บ้าน'!BN47</f>
        <v>0</v>
      </c>
      <c r="BK19" s="198">
        <f>'แบบ1_1 หมู่บ้าน'!BO47</f>
        <v>0</v>
      </c>
      <c r="BL19" s="198">
        <f>'แบบ1_1 หมู่บ้าน'!BP47</f>
        <v>1</v>
      </c>
      <c r="BM19" s="198">
        <f>'แบบ1_1 หมู่บ้าน'!BQ47</f>
        <v>1</v>
      </c>
      <c r="BN19" s="198">
        <f>'แบบ1_1 หมู่บ้าน'!BR47</f>
        <v>0</v>
      </c>
      <c r="BO19" s="198">
        <f>'แบบ1_1 หมู่บ้าน'!BS47</f>
        <v>0</v>
      </c>
      <c r="BP19" s="198">
        <f>'แบบ1_1 หมู่บ้าน'!BT47</f>
        <v>5</v>
      </c>
      <c r="BQ19" s="198">
        <f>'แบบ1_1 หมู่บ้าน'!BU47</f>
        <v>2</v>
      </c>
      <c r="BR19" s="198">
        <f>'แบบ1_1 หมู่บ้าน'!BV47</f>
        <v>35</v>
      </c>
      <c r="BS19" s="198">
        <f>'แบบ1_1 หมู่บ้าน'!BW47</f>
        <v>37</v>
      </c>
      <c r="BT19" s="198">
        <f>'แบบ1_1 หมู่บ้าน'!BX47</f>
        <v>0</v>
      </c>
      <c r="BU19" s="198">
        <f>'แบบ1_1 หมู่บ้าน'!BY47</f>
        <v>132</v>
      </c>
      <c r="BV19" s="198">
        <f>'แบบ1_1 หมู่บ้าน'!BZ47</f>
        <v>0</v>
      </c>
      <c r="BW19" s="198">
        <f>'แบบ1_1 หมู่บ้าน'!CA47</f>
        <v>1</v>
      </c>
      <c r="BX19" s="198">
        <f>'แบบ1_1 หมู่บ้าน'!CB47</f>
        <v>30</v>
      </c>
      <c r="BY19" s="198">
        <f>'แบบ1_1 หมู่บ้าน'!CC47</f>
        <v>1000</v>
      </c>
      <c r="BZ19" s="198">
        <f>'แบบ1_1 หมู่บ้าน'!CD47</f>
        <v>7</v>
      </c>
      <c r="CA19" s="198">
        <f>'แบบ1_1 หมู่บ้าน'!CE47</f>
        <v>3</v>
      </c>
      <c r="CB19" s="198">
        <f>'แบบ1_1 หมู่บ้าน'!CF47</f>
        <v>30</v>
      </c>
      <c r="CC19" s="198">
        <f>'แบบ1_1 หมู่บ้าน'!CG47</f>
        <v>10</v>
      </c>
      <c r="CD19" s="198">
        <f>'แบบ1_1 หมู่บ้าน'!CH47</f>
        <v>8</v>
      </c>
      <c r="CE19" s="198">
        <f>'แบบ1_1 หมู่บ้าน'!CI47</f>
        <v>7</v>
      </c>
      <c r="CF19" s="198">
        <f>'แบบ1_1 หมู่บ้าน'!CJ47</f>
        <v>0</v>
      </c>
      <c r="CG19" s="198">
        <f>'แบบ1_1 หมู่บ้าน'!CK47</f>
        <v>132</v>
      </c>
      <c r="CH19" s="198">
        <f>'แบบ1_1 หมู่บ้าน'!CL47</f>
        <v>102000</v>
      </c>
      <c r="CI19" s="198">
        <f>'แบบ1_1 หมู่บ้าน'!CM47</f>
        <v>108500</v>
      </c>
      <c r="CJ19" s="198">
        <f>'แบบ1_1 หมู่บ้าน'!CN47</f>
        <v>111200</v>
      </c>
      <c r="CK19" s="198">
        <f>'แบบ1_1 หมู่บ้าน'!CO47</f>
        <v>0</v>
      </c>
      <c r="CL19" s="198">
        <f>'แบบ1_1 หมู่บ้าน'!CP47</f>
        <v>0</v>
      </c>
      <c r="CM19" s="198">
        <f>'แบบ1_1 หมู่บ้าน'!CQ47</f>
        <v>0</v>
      </c>
      <c r="CN19" s="198">
        <f>'แบบ1_1 หมู่บ้าน'!CR47</f>
        <v>0</v>
      </c>
      <c r="CO19" s="198">
        <f>'แบบ1_1 หมู่บ้าน'!CS47</f>
        <v>321700</v>
      </c>
      <c r="CP19" s="198">
        <f>'แบบ1_1 หมู่บ้าน'!CT47</f>
        <v>95000</v>
      </c>
      <c r="CQ19" s="198">
        <f>'แบบ1_1 หมู่บ้าน'!CU47</f>
        <v>21500</v>
      </c>
      <c r="CR19" s="198">
        <f>'แบบ1_1 หมู่บ้าน'!CV47</f>
        <v>56500</v>
      </c>
      <c r="CS19" s="198">
        <f>'แบบ1_1 หมู่บ้าน'!CW47</f>
        <v>148700</v>
      </c>
    </row>
    <row r="20" spans="1:97" ht="24" customHeight="1" x14ac:dyDescent="0.3">
      <c r="A20" s="16"/>
      <c r="B20" s="179" t="s">
        <v>208</v>
      </c>
      <c r="C20" s="181" t="str">
        <f>'แบบ1_1 หมู่บ้าน'!D48</f>
        <v>เมืองปาน</v>
      </c>
      <c r="D20" s="198">
        <f>'แบบ1_1 หมู่บ้าน'!H50</f>
        <v>306</v>
      </c>
      <c r="E20" s="198">
        <f>'แบบ1_1 หมู่บ้าน'!I50</f>
        <v>784</v>
      </c>
      <c r="F20" s="198">
        <f>'แบบ1_1 หมู่บ้าน'!J50</f>
        <v>8</v>
      </c>
      <c r="G20" s="198">
        <f>'แบบ1_1 หมู่บ้าน'!K50</f>
        <v>6</v>
      </c>
      <c r="H20" s="198">
        <f>'แบบ1_1 หมู่บ้าน'!L50</f>
        <v>4</v>
      </c>
      <c r="I20" s="198">
        <f>'แบบ1_1 หมู่บ้าน'!M50</f>
        <v>5</v>
      </c>
      <c r="J20" s="198">
        <f>'แบบ1_1 หมู่บ้าน'!N50</f>
        <v>4</v>
      </c>
      <c r="K20" s="198">
        <f>'แบบ1_1 หมู่บ้าน'!O50</f>
        <v>1</v>
      </c>
      <c r="L20" s="198">
        <f>'แบบ1_1 หมู่บ้าน'!P50</f>
        <v>20</v>
      </c>
      <c r="M20" s="198">
        <f>'แบบ1_1 หมู่บ้าน'!Q50</f>
        <v>150</v>
      </c>
      <c r="N20" s="198">
        <f>'แบบ1_1 หมู่บ้าน'!R50</f>
        <v>7000</v>
      </c>
      <c r="O20" s="198">
        <f>'แบบ1_1 หมู่บ้าน'!S50</f>
        <v>9500</v>
      </c>
      <c r="P20" s="198">
        <f>'แบบ1_1 หมู่บ้าน'!T50</f>
        <v>12000</v>
      </c>
      <c r="Q20" s="198">
        <f>'แบบ1_1 หมู่บ้าน'!U50</f>
        <v>10500</v>
      </c>
      <c r="R20" s="198">
        <f>'แบบ1_1 หมู่บ้าน'!V50</f>
        <v>12000</v>
      </c>
      <c r="S20" s="198">
        <f>'แบบ1_1 หมู่บ้าน'!W50</f>
        <v>6500</v>
      </c>
      <c r="T20" s="198">
        <f>'แบบ1_1 หมู่บ้าน'!X50</f>
        <v>0</v>
      </c>
      <c r="U20" s="198">
        <f>'แบบ1_1 หมู่บ้าน'!Y50</f>
        <v>10</v>
      </c>
      <c r="V20" s="198">
        <f>'แบบ1_1 หมู่บ้าน'!Z50</f>
        <v>1</v>
      </c>
      <c r="W20" s="198">
        <f>'แบบ1_1 หมู่บ้าน'!AA50</f>
        <v>1</v>
      </c>
      <c r="X20" s="198">
        <f>'แบบ1_1 หมู่บ้าน'!AB50</f>
        <v>0</v>
      </c>
      <c r="Y20" s="198">
        <f>'แบบ1_1 หมู่บ้าน'!AC50</f>
        <v>1</v>
      </c>
      <c r="Z20" s="198">
        <f>'แบบ1_1 หมู่บ้าน'!AD50</f>
        <v>1</v>
      </c>
      <c r="AA20" s="198">
        <f>'แบบ1_1 หมู่บ้าน'!AE50</f>
        <v>1</v>
      </c>
      <c r="AB20" s="198">
        <f>'แบบ1_1 หมู่บ้าน'!AF50</f>
        <v>1</v>
      </c>
      <c r="AC20" s="198">
        <f>'แบบ1_1 หมู่บ้าน'!AG50</f>
        <v>2</v>
      </c>
      <c r="AD20" s="198">
        <f>'แบบ1_1 หมู่บ้าน'!AH50</f>
        <v>2</v>
      </c>
      <c r="AE20" s="198">
        <f>'แบบ1_1 หมู่บ้าน'!AI50</f>
        <v>0</v>
      </c>
      <c r="AF20" s="198">
        <f>'แบบ1_1 หมู่บ้าน'!AJ50</f>
        <v>0</v>
      </c>
      <c r="AG20" s="198">
        <f>'แบบ1_1 หมู่บ้าน'!AK50</f>
        <v>6</v>
      </c>
      <c r="AH20" s="198">
        <f>'แบบ1_1 หมู่บ้าน'!AL50</f>
        <v>2</v>
      </c>
      <c r="AI20" s="198">
        <f>'แบบ1_1 หมู่บ้าน'!AM50</f>
        <v>0</v>
      </c>
      <c r="AJ20" s="198">
        <f>'แบบ1_1 หมู่บ้าน'!AN50</f>
        <v>7000</v>
      </c>
      <c r="AK20" s="198">
        <f>'แบบ1_1 หมู่บ้าน'!AO50</f>
        <v>6000</v>
      </c>
      <c r="AL20" s="198">
        <f>'แบบ1_1 หมู่บ้าน'!AP50</f>
        <v>8000</v>
      </c>
      <c r="AM20" s="198">
        <f>'แบบ1_1 หมู่บ้าน'!AQ50</f>
        <v>10000</v>
      </c>
      <c r="AN20" s="198">
        <f>'แบบ1_1 หมู่บ้าน'!AR50</f>
        <v>11000</v>
      </c>
      <c r="AO20" s="198">
        <f>'แบบ1_1 หมู่บ้าน'!AS50</f>
        <v>6500</v>
      </c>
      <c r="AP20" s="198">
        <f>'แบบ1_1 หมู่บ้าน'!AT50</f>
        <v>0</v>
      </c>
      <c r="AQ20" s="198">
        <f>'แบบ1_1 หมู่บ้าน'!AU50</f>
        <v>5</v>
      </c>
      <c r="AR20" s="198">
        <f>'แบบ1_1 หมู่บ้าน'!AV50</f>
        <v>5</v>
      </c>
      <c r="AS20" s="198">
        <f>'แบบ1_1 หมู่บ้าน'!AW50</f>
        <v>2</v>
      </c>
      <c r="AT20" s="198">
        <f>'แบบ1_1 หมู่บ้าน'!AX50</f>
        <v>3</v>
      </c>
      <c r="AU20" s="198">
        <f>'แบบ1_1 หมู่บ้าน'!AY50</f>
        <v>14000</v>
      </c>
      <c r="AV20" s="198">
        <f>'แบบ1_1 หมู่บ้าน'!AZ50</f>
        <v>21000</v>
      </c>
      <c r="AW20" s="198">
        <f>'แบบ1_1 หมู่บ้าน'!BA50</f>
        <v>25000</v>
      </c>
      <c r="AX20" s="198">
        <f>'แบบ1_1 หมู่บ้าน'!BB50</f>
        <v>26000</v>
      </c>
      <c r="AY20" s="198">
        <f>'แบบ1_1 หมู่บ้าน'!BC50</f>
        <v>28000</v>
      </c>
      <c r="AZ20" s="198">
        <f>'แบบ1_1 หมู่บ้าน'!BD50</f>
        <v>14000</v>
      </c>
      <c r="BA20" s="198">
        <f>'แบบ1_1 หมู่บ้าน'!BE50</f>
        <v>0</v>
      </c>
      <c r="BB20" s="198">
        <f>'แบบ1_1 หมู่บ้าน'!BF50</f>
        <v>5</v>
      </c>
      <c r="BC20" s="201" t="str">
        <f>'แบบ1_1 หมู่บ้าน'!BG50</f>
        <v>1.2,3,5 2.2,3</v>
      </c>
      <c r="BD20" s="198">
        <f>'แบบ1_1 หมู่บ้าน'!BH50</f>
        <v>140</v>
      </c>
      <c r="BE20" s="198">
        <f>'แบบ1_1 หมู่บ้าน'!BI50</f>
        <v>8000</v>
      </c>
      <c r="BF20" s="198">
        <f>'แบบ1_1 หมู่บ้าน'!BJ50</f>
        <v>10000</v>
      </c>
      <c r="BG20" s="198">
        <f>'แบบ1_1 หมู่บ้าน'!BK50</f>
        <v>12000</v>
      </c>
      <c r="BH20" s="198">
        <f>'แบบ1_1 หมู่บ้าน'!BL50</f>
        <v>12500</v>
      </c>
      <c r="BI20" s="198">
        <f>'แบบ1_1 หมู่บ้าน'!BM50</f>
        <v>13500</v>
      </c>
      <c r="BJ20" s="198">
        <f>'แบบ1_1 หมู่บ้าน'!BN50</f>
        <v>8000</v>
      </c>
      <c r="BK20" s="198">
        <f>'แบบ1_1 หมู่บ้าน'!BO50</f>
        <v>0</v>
      </c>
      <c r="BL20" s="198">
        <f>'แบบ1_1 หมู่บ้าน'!BP50</f>
        <v>2</v>
      </c>
      <c r="BM20" s="198">
        <f>'แบบ1_1 หมู่บ้าน'!BQ50</f>
        <v>2</v>
      </c>
      <c r="BN20" s="198">
        <f>'แบบ1_1 หมู่บ้าน'!BR50</f>
        <v>0</v>
      </c>
      <c r="BO20" s="198">
        <f>'แบบ1_1 หมู่บ้าน'!BS50</f>
        <v>0</v>
      </c>
      <c r="BP20" s="198">
        <f>'แบบ1_1 หมู่บ้าน'!BT50</f>
        <v>8</v>
      </c>
      <c r="BQ20" s="198">
        <f>'แบบ1_1 หมู่บ้าน'!BU50</f>
        <v>10</v>
      </c>
      <c r="BR20" s="198">
        <f>'แบบ1_1 หมู่บ้าน'!BV50</f>
        <v>150</v>
      </c>
      <c r="BS20" s="198">
        <f>'แบบ1_1 หมู่บ้าน'!BW50</f>
        <v>160</v>
      </c>
      <c r="BT20" s="198">
        <f>'แบบ1_1 หมู่บ้าน'!BX50</f>
        <v>0</v>
      </c>
      <c r="BU20" s="198">
        <f>'แบบ1_1 หมู่บ้าน'!BY50</f>
        <v>290</v>
      </c>
      <c r="BV20" s="198">
        <f>'แบบ1_1 หมู่บ้าน'!BZ50</f>
        <v>0</v>
      </c>
      <c r="BW20" s="198">
        <f>'แบบ1_1 หมู่บ้าน'!CA50</f>
        <v>2</v>
      </c>
      <c r="BX20" s="198">
        <f>'แบบ1_1 หมู่บ้าน'!CB50</f>
        <v>164</v>
      </c>
      <c r="BY20" s="198">
        <f>'แบบ1_1 หมู่บ้าน'!CC50</f>
        <v>11848</v>
      </c>
      <c r="BZ20" s="198">
        <f>'แบบ1_1 หมู่บ้าน'!CD50</f>
        <v>10</v>
      </c>
      <c r="CA20" s="198">
        <f>'แบบ1_1 หมู่บ้าน'!CE50</f>
        <v>8</v>
      </c>
      <c r="CB20" s="198">
        <f>'แบบ1_1 หมู่บ้าน'!CF50</f>
        <v>150</v>
      </c>
      <c r="CC20" s="198">
        <f>'แบบ1_1 หมู่บ้าน'!CG50</f>
        <v>20</v>
      </c>
      <c r="CD20" s="198">
        <f>'แบบ1_1 หมู่บ้าน'!CH50</f>
        <v>8</v>
      </c>
      <c r="CE20" s="198">
        <f>'แบบ1_1 หมู่บ้าน'!CI50</f>
        <v>15</v>
      </c>
      <c r="CF20" s="198">
        <f>'แบบ1_1 หมู่บ้าน'!CJ50</f>
        <v>5</v>
      </c>
      <c r="CG20" s="198">
        <f>'แบบ1_1 หมู่บ้าน'!CK50</f>
        <v>140</v>
      </c>
      <c r="CH20" s="198">
        <f>'แบบ1_1 หมู่บ้าน'!CL50</f>
        <v>36000</v>
      </c>
      <c r="CI20" s="198">
        <f>'แบบ1_1 หมู่บ้าน'!CM50</f>
        <v>46500</v>
      </c>
      <c r="CJ20" s="198">
        <f>'แบบ1_1 หมู่บ้าน'!CN50</f>
        <v>57000</v>
      </c>
      <c r="CK20" s="198">
        <f>'แบบ1_1 หมู่บ้าน'!CO50</f>
        <v>59000</v>
      </c>
      <c r="CL20" s="198">
        <f>'แบบ1_1 หมู่บ้าน'!CP50</f>
        <v>64500</v>
      </c>
      <c r="CM20" s="198">
        <f>'แบบ1_1 หมู่บ้าน'!CQ50</f>
        <v>35000</v>
      </c>
      <c r="CN20" s="198">
        <f>'แบบ1_1 หมู่บ้าน'!CR50</f>
        <v>0</v>
      </c>
      <c r="CO20" s="198">
        <f>'แบบ1_1 หมู่บ้าน'!CS50</f>
        <v>298000</v>
      </c>
      <c r="CP20" s="198">
        <f>'แบบ1_1 หมู่บ้าน'!CT50</f>
        <v>57500</v>
      </c>
      <c r="CQ20" s="198">
        <f>'แบบ1_1 หมู่บ้าน'!CU50</f>
        <v>48500</v>
      </c>
      <c r="CR20" s="198">
        <f>'แบบ1_1 หมู่บ้าน'!CV50</f>
        <v>128000</v>
      </c>
      <c r="CS20" s="198">
        <f>'แบบ1_1 หมู่บ้าน'!CW50</f>
        <v>64000</v>
      </c>
    </row>
    <row r="21" spans="1:97" ht="24" customHeight="1" x14ac:dyDescent="0.3">
      <c r="A21" s="16"/>
      <c r="B21" s="179" t="s">
        <v>211</v>
      </c>
      <c r="C21" s="181" t="str">
        <f>'แบบ1_1 หมู่บ้าน'!D51</f>
        <v>สบปราบ</v>
      </c>
      <c r="D21" s="198">
        <f>'แบบ1_1 หมู่บ้าน'!H52</f>
        <v>205</v>
      </c>
      <c r="E21" s="198">
        <f>'แบบ1_1 หมู่บ้าน'!I52</f>
        <v>548</v>
      </c>
      <c r="F21" s="198">
        <f>'แบบ1_1 หมู่บ้าน'!J52</f>
        <v>9</v>
      </c>
      <c r="G21" s="198">
        <f>'แบบ1_1 หมู่บ้าน'!K52</f>
        <v>5</v>
      </c>
      <c r="H21" s="198">
        <f>'แบบ1_1 หมู่บ้าน'!L52</f>
        <v>1</v>
      </c>
      <c r="I21" s="198">
        <f>'แบบ1_1 หมู่บ้าน'!M52</f>
        <v>2</v>
      </c>
      <c r="J21" s="198">
        <f>'แบบ1_1 หมู่บ้าน'!N52</f>
        <v>2</v>
      </c>
      <c r="K21" s="198">
        <f>'แบบ1_1 หมู่บ้าน'!O52</f>
        <v>1</v>
      </c>
      <c r="L21" s="198">
        <f>'แบบ1_1 หมู่บ้าน'!P52</f>
        <v>11</v>
      </c>
      <c r="M21" s="198">
        <f>'แบบ1_1 หมู่บ้าน'!Q52</f>
        <v>68</v>
      </c>
      <c r="N21" s="198">
        <f>'แบบ1_1 หมู่บ้าน'!R52</f>
        <v>0</v>
      </c>
      <c r="O21" s="198">
        <f>'แบบ1_1 หมู่บ้าน'!S52</f>
        <v>0</v>
      </c>
      <c r="P21" s="198">
        <f>'แบบ1_1 หมู่บ้าน'!T52</f>
        <v>5000</v>
      </c>
      <c r="Q21" s="198">
        <f>'แบบ1_1 หมู่บ้าน'!U52</f>
        <v>5500</v>
      </c>
      <c r="R21" s="198">
        <f>'แบบ1_1 หมู่บ้าน'!V52</f>
        <v>5400</v>
      </c>
      <c r="S21" s="198">
        <f>'แบบ1_1 หมู่บ้าน'!W52</f>
        <v>6500</v>
      </c>
      <c r="T21" s="198">
        <f>'แบบ1_1 หมู่บ้าน'!X52</f>
        <v>0</v>
      </c>
      <c r="U21" s="198">
        <f>'แบบ1_1 หมู่บ้าน'!Y52</f>
        <v>0</v>
      </c>
      <c r="V21" s="198">
        <f>'แบบ1_1 หมู่บ้าน'!Z52</f>
        <v>1</v>
      </c>
      <c r="W21" s="198">
        <f>'แบบ1_1 หมู่บ้าน'!AA52</f>
        <v>0</v>
      </c>
      <c r="X21" s="198">
        <f>'แบบ1_1 หมู่บ้าน'!AB52</f>
        <v>0</v>
      </c>
      <c r="Y21" s="198">
        <f>'แบบ1_1 หมู่บ้าน'!AC52</f>
        <v>1</v>
      </c>
      <c r="Z21" s="198">
        <f>'แบบ1_1 หมู่บ้าน'!AD52</f>
        <v>0</v>
      </c>
      <c r="AA21" s="198">
        <f>'แบบ1_1 หมู่บ้าน'!AE52</f>
        <v>0</v>
      </c>
      <c r="AB21" s="198">
        <f>'แบบ1_1 หมู่บ้าน'!AF52</f>
        <v>1</v>
      </c>
      <c r="AC21" s="198">
        <f>'แบบ1_1 หมู่บ้าน'!AG52</f>
        <v>0</v>
      </c>
      <c r="AD21" s="198">
        <f>'แบบ1_1 หมู่บ้าน'!AH52</f>
        <v>1</v>
      </c>
      <c r="AE21" s="198">
        <f>'แบบ1_1 หมู่บ้าน'!AI52</f>
        <v>0</v>
      </c>
      <c r="AF21" s="198">
        <f>'แบบ1_1 หมู่บ้าน'!AJ52</f>
        <v>0</v>
      </c>
      <c r="AG21" s="198">
        <f>'แบบ1_1 หมู่บ้าน'!AK52</f>
        <v>10</v>
      </c>
      <c r="AH21" s="198">
        <f>'แบบ1_1 หมู่บ้าน'!AL52</f>
        <v>1</v>
      </c>
      <c r="AI21" s="198">
        <f>'แบบ1_1 หมู่บ้าน'!AM52</f>
        <v>0</v>
      </c>
      <c r="AJ21" s="198">
        <f>'แบบ1_1 หมู่บ้าน'!AN52</f>
        <v>0</v>
      </c>
      <c r="AK21" s="198">
        <f>'แบบ1_1 หมู่บ้าน'!AO52</f>
        <v>0</v>
      </c>
      <c r="AL21" s="198">
        <f>'แบบ1_1 หมู่บ้าน'!AP52</f>
        <v>0</v>
      </c>
      <c r="AM21" s="198">
        <f>'แบบ1_1 หมู่บ้าน'!AQ52</f>
        <v>0</v>
      </c>
      <c r="AN21" s="198">
        <f>'แบบ1_1 หมู่บ้าน'!AR52</f>
        <v>0</v>
      </c>
      <c r="AO21" s="198">
        <f>'แบบ1_1 หมู่บ้าน'!AS52</f>
        <v>3500</v>
      </c>
      <c r="AP21" s="198">
        <f>'แบบ1_1 หมู่บ้าน'!AT52</f>
        <v>0</v>
      </c>
      <c r="AQ21" s="198">
        <f>'แบบ1_1 หมู่บ้าน'!AU52</f>
        <v>1</v>
      </c>
      <c r="AR21" s="198">
        <f>'แบบ1_1 หมู่บ้าน'!AV52</f>
        <v>2</v>
      </c>
      <c r="AS21" s="198">
        <f>'แบบ1_1 หมู่บ้าน'!AW52</f>
        <v>1</v>
      </c>
      <c r="AT21" s="198">
        <f>'แบบ1_1 หมู่บ้าน'!AX52</f>
        <v>0</v>
      </c>
      <c r="AU21" s="198">
        <f>'แบบ1_1 หมู่บ้าน'!AY52</f>
        <v>0</v>
      </c>
      <c r="AV21" s="198">
        <f>'แบบ1_1 หมู่บ้าน'!AZ52</f>
        <v>0</v>
      </c>
      <c r="AW21" s="198">
        <f>'แบบ1_1 หมู่บ้าน'!BA52</f>
        <v>0</v>
      </c>
      <c r="AX21" s="198">
        <f>'แบบ1_1 หมู่บ้าน'!BB52</f>
        <v>0</v>
      </c>
      <c r="AY21" s="198">
        <f>'แบบ1_1 หมู่บ้าน'!BC52</f>
        <v>0</v>
      </c>
      <c r="AZ21" s="198">
        <f>'แบบ1_1 หมู่บ้าน'!BD52</f>
        <v>1500</v>
      </c>
      <c r="BA21" s="198">
        <f>'แบบ1_1 หมู่บ้าน'!BE52</f>
        <v>0</v>
      </c>
      <c r="BB21" s="198">
        <f>'แบบ1_1 หมู่บ้าน'!BF52</f>
        <v>2</v>
      </c>
      <c r="BC21" s="201" t="str">
        <f>'แบบ1_1 หมู่บ้าน'!BG52</f>
        <v>1.1</v>
      </c>
      <c r="BD21" s="198">
        <f>'แบบ1_1 หมู่บ้าน'!BH52</f>
        <v>0</v>
      </c>
      <c r="BE21" s="198">
        <f>'แบบ1_1 หมู่บ้าน'!BI52</f>
        <v>0</v>
      </c>
      <c r="BF21" s="198">
        <f>'แบบ1_1 หมู่บ้าน'!BJ52</f>
        <v>0</v>
      </c>
      <c r="BG21" s="198">
        <f>'แบบ1_1 หมู่บ้าน'!BK52</f>
        <v>0</v>
      </c>
      <c r="BH21" s="198">
        <f>'แบบ1_1 หมู่บ้าน'!BL52</f>
        <v>0</v>
      </c>
      <c r="BI21" s="198">
        <f>'แบบ1_1 หมู่บ้าน'!BM52</f>
        <v>0</v>
      </c>
      <c r="BJ21" s="198">
        <f>'แบบ1_1 หมู่บ้าน'!BN52</f>
        <v>1000</v>
      </c>
      <c r="BK21" s="198">
        <f>'แบบ1_1 หมู่บ้าน'!BO52</f>
        <v>0</v>
      </c>
      <c r="BL21" s="198">
        <f>'แบบ1_1 หมู่บ้าน'!BP52</f>
        <v>1</v>
      </c>
      <c r="BM21" s="198">
        <f>'แบบ1_1 หมู่บ้าน'!BQ52</f>
        <v>1</v>
      </c>
      <c r="BN21" s="198">
        <f>'แบบ1_1 หมู่บ้าน'!BR52</f>
        <v>0</v>
      </c>
      <c r="BO21" s="198">
        <f>'แบบ1_1 หมู่บ้าน'!BS52</f>
        <v>1</v>
      </c>
      <c r="BP21" s="198">
        <f>'แบบ1_1 หมู่บ้าน'!BT52</f>
        <v>2</v>
      </c>
      <c r="BQ21" s="198">
        <f>'แบบ1_1 หมู่บ้าน'!BU52</f>
        <v>0</v>
      </c>
      <c r="BR21" s="198">
        <f>'แบบ1_1 หมู่บ้าน'!BV52</f>
        <v>10</v>
      </c>
      <c r="BS21" s="198">
        <f>'แบบ1_1 หมู่บ้าน'!BW52</f>
        <v>10</v>
      </c>
      <c r="BT21" s="198">
        <f>'แบบ1_1 หมู่บ้าน'!BX52</f>
        <v>0</v>
      </c>
      <c r="BU21" s="198">
        <f>'แบบ1_1 หมู่บ้าน'!BY52</f>
        <v>80</v>
      </c>
      <c r="BV21" s="198">
        <f>'แบบ1_1 หมู่บ้าน'!BZ52</f>
        <v>0</v>
      </c>
      <c r="BW21" s="198">
        <f>'แบบ1_1 หมู่บ้าน'!CA52</f>
        <v>1</v>
      </c>
      <c r="BX21" s="198">
        <f>'แบบ1_1 หมู่บ้าน'!CB52</f>
        <v>50</v>
      </c>
      <c r="BY21" s="198">
        <f>'แบบ1_1 หมู่บ้าน'!CC52</f>
        <v>2000</v>
      </c>
      <c r="BZ21" s="198">
        <f>'แบบ1_1 หมู่บ้าน'!CD52</f>
        <v>4</v>
      </c>
      <c r="CA21" s="198">
        <f>'แบบ1_1 หมู่บ้าน'!CE52</f>
        <v>9</v>
      </c>
      <c r="CB21" s="198">
        <f>'แบบ1_1 หมู่บ้าน'!CF52</f>
        <v>68</v>
      </c>
      <c r="CC21" s="198">
        <f>'แบบ1_1 หมู่บ้าน'!CG52</f>
        <v>11</v>
      </c>
      <c r="CD21" s="198">
        <f>'แบบ1_1 หมู่บ้าน'!CH52</f>
        <v>11</v>
      </c>
      <c r="CE21" s="198">
        <f>'แบบ1_1 หมู่บ้าน'!CI52</f>
        <v>4</v>
      </c>
      <c r="CF21" s="198">
        <f>'แบบ1_1 หมู่บ้าน'!CJ52</f>
        <v>2</v>
      </c>
      <c r="CG21" s="198">
        <f>'แบบ1_1 หมู่บ้าน'!CK52</f>
        <v>0</v>
      </c>
      <c r="CH21" s="198">
        <f>'แบบ1_1 หมู่บ้าน'!CL52</f>
        <v>0</v>
      </c>
      <c r="CI21" s="198">
        <f>'แบบ1_1 หมู่บ้าน'!CM52</f>
        <v>0</v>
      </c>
      <c r="CJ21" s="198">
        <f>'แบบ1_1 หมู่บ้าน'!CN52</f>
        <v>5000</v>
      </c>
      <c r="CK21" s="198">
        <f>'แบบ1_1 หมู่บ้าน'!CO52</f>
        <v>5500</v>
      </c>
      <c r="CL21" s="198">
        <f>'แบบ1_1 หมู่บ้าน'!CP52</f>
        <v>5400</v>
      </c>
      <c r="CM21" s="198">
        <f>'แบบ1_1 หมู่บ้าน'!CQ52</f>
        <v>12500</v>
      </c>
      <c r="CN21" s="198">
        <f>'แบบ1_1 หมู่บ้าน'!CR52</f>
        <v>0</v>
      </c>
      <c r="CO21" s="198">
        <f>'แบบ1_1 หมู่บ้าน'!CS52</f>
        <v>28400</v>
      </c>
      <c r="CP21" s="198">
        <f>'แบบ1_1 หมู่บ้าน'!CT52</f>
        <v>22400</v>
      </c>
      <c r="CQ21" s="198">
        <f>'แบบ1_1 หมู่บ้าน'!CU52</f>
        <v>3500</v>
      </c>
      <c r="CR21" s="198">
        <f>'แบบ1_1 หมู่บ้าน'!CV52</f>
        <v>1500</v>
      </c>
      <c r="CS21" s="198">
        <f>'แบบ1_1 หมู่บ้าน'!CW52</f>
        <v>1000</v>
      </c>
    </row>
    <row r="22" spans="1:97" ht="24" customHeight="1" x14ac:dyDescent="0.3">
      <c r="A22" s="16"/>
      <c r="B22" s="179" t="s">
        <v>214</v>
      </c>
      <c r="C22" s="181" t="str">
        <f>'แบบ1_1 หมู่บ้าน'!D53</f>
        <v>แม่พริก</v>
      </c>
      <c r="D22" s="198">
        <f>'แบบ1_1 หมู่บ้าน'!H54</f>
        <v>79</v>
      </c>
      <c r="E22" s="198">
        <f>'แบบ1_1 หมู่บ้าน'!I54</f>
        <v>214</v>
      </c>
      <c r="F22" s="198">
        <f>'แบบ1_1 หมู่บ้าน'!J54</f>
        <v>6</v>
      </c>
      <c r="G22" s="198">
        <f>'แบบ1_1 หมู่บ้าน'!K54</f>
        <v>4</v>
      </c>
      <c r="H22" s="198">
        <f>'แบบ1_1 หมู่บ้าน'!L54</f>
        <v>0</v>
      </c>
      <c r="I22" s="198">
        <f>'แบบ1_1 หมู่บ้าน'!M54</f>
        <v>1</v>
      </c>
      <c r="J22" s="198">
        <f>'แบบ1_1 หมู่บ้าน'!N54</f>
        <v>4</v>
      </c>
      <c r="K22" s="198">
        <f>'แบบ1_1 หมู่บ้าน'!O54</f>
        <v>1</v>
      </c>
      <c r="L22" s="198">
        <f>'แบบ1_1 หมู่บ้าน'!P54</f>
        <v>10</v>
      </c>
      <c r="M22" s="198">
        <f>'แบบ1_1 หมู่บ้าน'!Q54</f>
        <v>30</v>
      </c>
      <c r="N22" s="198">
        <f>'แบบ1_1 หมู่บ้าน'!R54</f>
        <v>0</v>
      </c>
      <c r="O22" s="198">
        <f>'แบบ1_1 หมู่บ้าน'!S54</f>
        <v>0</v>
      </c>
      <c r="P22" s="198">
        <f>'แบบ1_1 หมู่บ้าน'!T54</f>
        <v>0</v>
      </c>
      <c r="Q22" s="198">
        <f>'แบบ1_1 หมู่บ้าน'!U54</f>
        <v>0</v>
      </c>
      <c r="R22" s="198">
        <f>'แบบ1_1 หมู่บ้าน'!V54</f>
        <v>540</v>
      </c>
      <c r="S22" s="198">
        <f>'แบบ1_1 หมู่บ้าน'!W54</f>
        <v>0</v>
      </c>
      <c r="T22" s="198">
        <f>'แบบ1_1 หมู่บ้าน'!X54</f>
        <v>0</v>
      </c>
      <c r="U22" s="198">
        <f>'แบบ1_1 หมู่บ้าน'!Y54</f>
        <v>1</v>
      </c>
      <c r="V22" s="198">
        <f>'แบบ1_1 หมู่บ้าน'!Z54</f>
        <v>0</v>
      </c>
      <c r="W22" s="198">
        <f>'แบบ1_1 หมู่บ้าน'!AA54</f>
        <v>0</v>
      </c>
      <c r="X22" s="198">
        <f>'แบบ1_1 หมู่บ้าน'!AB54</f>
        <v>0</v>
      </c>
      <c r="Y22" s="198">
        <f>'แบบ1_1 หมู่บ้าน'!AC54</f>
        <v>1</v>
      </c>
      <c r="Z22" s="198">
        <f>'แบบ1_1 หมู่บ้าน'!AD54</f>
        <v>0</v>
      </c>
      <c r="AA22" s="198">
        <f>'แบบ1_1 หมู่บ้าน'!AE54</f>
        <v>0</v>
      </c>
      <c r="AB22" s="198">
        <f>'แบบ1_1 หมู่บ้าน'!AF54</f>
        <v>0</v>
      </c>
      <c r="AC22" s="198">
        <f>'แบบ1_1 หมู่บ้าน'!AG54</f>
        <v>0</v>
      </c>
      <c r="AD22" s="198">
        <f>'แบบ1_1 หมู่บ้าน'!AH54</f>
        <v>1</v>
      </c>
      <c r="AE22" s="198">
        <f>'แบบ1_1 หมู่บ้าน'!AI54</f>
        <v>0</v>
      </c>
      <c r="AF22" s="198">
        <f>'แบบ1_1 หมู่บ้าน'!AJ54</f>
        <v>0</v>
      </c>
      <c r="AG22" s="198">
        <f>'แบบ1_1 หมู่บ้าน'!AK54</f>
        <v>2</v>
      </c>
      <c r="AH22" s="198">
        <f>'แบบ1_1 หมู่บ้าน'!AL54</f>
        <v>0</v>
      </c>
      <c r="AI22" s="198">
        <f>'แบบ1_1 หมู่บ้าน'!AM54</f>
        <v>0</v>
      </c>
      <c r="AJ22" s="198">
        <f>'แบบ1_1 หมู่บ้าน'!AN54</f>
        <v>0</v>
      </c>
      <c r="AK22" s="198">
        <f>'แบบ1_1 หมู่บ้าน'!AO54</f>
        <v>0</v>
      </c>
      <c r="AL22" s="198">
        <f>'แบบ1_1 หมู่บ้าน'!AP54</f>
        <v>0</v>
      </c>
      <c r="AM22" s="198">
        <f>'แบบ1_1 หมู่บ้าน'!AQ54</f>
        <v>0</v>
      </c>
      <c r="AN22" s="198">
        <f>'แบบ1_1 หมู่บ้าน'!AR54</f>
        <v>0</v>
      </c>
      <c r="AO22" s="198">
        <f>'แบบ1_1 หมู่บ้าน'!AS54</f>
        <v>0</v>
      </c>
      <c r="AP22" s="198">
        <f>'แบบ1_1 หมู่บ้าน'!AT54</f>
        <v>0</v>
      </c>
      <c r="AQ22" s="198">
        <f>'แบบ1_1 หมู่บ้าน'!AU54</f>
        <v>0</v>
      </c>
      <c r="AR22" s="198">
        <f>'แบบ1_1 หมู่บ้าน'!AV54</f>
        <v>1</v>
      </c>
      <c r="AS22" s="198">
        <f>'แบบ1_1 หมู่บ้าน'!AW54</f>
        <v>1</v>
      </c>
      <c r="AT22" s="198">
        <f>'แบบ1_1 หมู่บ้าน'!AX54</f>
        <v>0</v>
      </c>
      <c r="AU22" s="198">
        <f>'แบบ1_1 หมู่บ้าน'!AY54</f>
        <v>0</v>
      </c>
      <c r="AV22" s="198">
        <f>'แบบ1_1 หมู่บ้าน'!AZ54</f>
        <v>0</v>
      </c>
      <c r="AW22" s="198">
        <f>'แบบ1_1 หมู่บ้าน'!BA54</f>
        <v>0</v>
      </c>
      <c r="AX22" s="198">
        <f>'แบบ1_1 หมู่บ้าน'!BB54</f>
        <v>0</v>
      </c>
      <c r="AY22" s="198">
        <f>'แบบ1_1 หมู่บ้าน'!BC54</f>
        <v>1500</v>
      </c>
      <c r="AZ22" s="198">
        <f>'แบบ1_1 หมู่บ้าน'!BD54</f>
        <v>0</v>
      </c>
      <c r="BA22" s="198">
        <f>'แบบ1_1 หมู่บ้าน'!BE54</f>
        <v>0</v>
      </c>
      <c r="BB22" s="198">
        <f>'แบบ1_1 หมู่บ้าน'!BF54</f>
        <v>0</v>
      </c>
      <c r="BC22" s="201" t="str">
        <f>'แบบ1_1 หมู่บ้าน'!BG54</f>
        <v>1.1</v>
      </c>
      <c r="BD22" s="198">
        <f>'แบบ1_1 หมู่บ้าน'!BH54</f>
        <v>0</v>
      </c>
      <c r="BE22" s="198">
        <f>'แบบ1_1 หมู่บ้าน'!BI54</f>
        <v>0</v>
      </c>
      <c r="BF22" s="198">
        <f>'แบบ1_1 หมู่บ้าน'!BJ54</f>
        <v>0</v>
      </c>
      <c r="BG22" s="198">
        <f>'แบบ1_1 หมู่บ้าน'!BK54</f>
        <v>0</v>
      </c>
      <c r="BH22" s="198">
        <f>'แบบ1_1 หมู่บ้าน'!BL54</f>
        <v>0</v>
      </c>
      <c r="BI22" s="198">
        <f>'แบบ1_1 หมู่บ้าน'!BM54</f>
        <v>0</v>
      </c>
      <c r="BJ22" s="198">
        <f>'แบบ1_1 หมู่บ้าน'!BN54</f>
        <v>0</v>
      </c>
      <c r="BK22" s="198">
        <f>'แบบ1_1 หมู่บ้าน'!BO54</f>
        <v>0</v>
      </c>
      <c r="BL22" s="198">
        <f>'แบบ1_1 หมู่บ้าน'!BP54</f>
        <v>1</v>
      </c>
      <c r="BM22" s="198">
        <f>'แบบ1_1 หมู่บ้าน'!BQ54</f>
        <v>1</v>
      </c>
      <c r="BN22" s="198">
        <f>'แบบ1_1 หมู่บ้าน'!BR54</f>
        <v>0</v>
      </c>
      <c r="BO22" s="198">
        <f>'แบบ1_1 หมู่บ้าน'!BS54</f>
        <v>1</v>
      </c>
      <c r="BP22" s="198">
        <f>'แบบ1_1 หมู่บ้าน'!BT54</f>
        <v>2</v>
      </c>
      <c r="BQ22" s="198">
        <f>'แบบ1_1 หมู่บ้าน'!BU54</f>
        <v>0</v>
      </c>
      <c r="BR22" s="198">
        <f>'แบบ1_1 หมู่บ้าน'!BV54</f>
        <v>5</v>
      </c>
      <c r="BS22" s="198">
        <f>'แบบ1_1 หมู่บ้าน'!BW54</f>
        <v>5</v>
      </c>
      <c r="BT22" s="198">
        <f>'แบบ1_1 หมู่บ้าน'!BX54</f>
        <v>0</v>
      </c>
      <c r="BU22" s="198">
        <f>'แบบ1_1 หมู่บ้าน'!BY54</f>
        <v>79</v>
      </c>
      <c r="BV22" s="198">
        <f>'แบบ1_1 หมู่บ้าน'!BZ54</f>
        <v>0</v>
      </c>
      <c r="BW22" s="198">
        <f>'แบบ1_1 หมู่บ้าน'!CA54</f>
        <v>1</v>
      </c>
      <c r="BX22" s="198">
        <f>'แบบ1_1 หมู่บ้าน'!CB54</f>
        <v>20</v>
      </c>
      <c r="BY22" s="198">
        <f>'แบบ1_1 หมู่บ้าน'!CC54</f>
        <v>800</v>
      </c>
      <c r="BZ22" s="198">
        <f>'แบบ1_1 หมู่บ้าน'!CD54</f>
        <v>2</v>
      </c>
      <c r="CA22" s="198">
        <f>'แบบ1_1 หมู่บ้าน'!CE54</f>
        <v>6</v>
      </c>
      <c r="CB22" s="198">
        <f>'แบบ1_1 หมู่บ้าน'!CF54</f>
        <v>30</v>
      </c>
      <c r="CC22" s="198">
        <f>'แบบ1_1 หมู่บ้าน'!CG54</f>
        <v>10</v>
      </c>
      <c r="CD22" s="198">
        <f>'แบบ1_1 หมู่บ้าน'!CH54</f>
        <v>2</v>
      </c>
      <c r="CE22" s="198">
        <f>'แบบ1_1 หมู่บ้าน'!CI54</f>
        <v>2</v>
      </c>
      <c r="CF22" s="198">
        <f>'แบบ1_1 หมู่บ้าน'!CJ54</f>
        <v>0</v>
      </c>
      <c r="CG22" s="198">
        <f>'แบบ1_1 หมู่บ้าน'!CK54</f>
        <v>0</v>
      </c>
      <c r="CH22" s="198">
        <f>'แบบ1_1 หมู่บ้าน'!CL54</f>
        <v>0</v>
      </c>
      <c r="CI22" s="198">
        <f>'แบบ1_1 หมู่บ้าน'!CM54</f>
        <v>0</v>
      </c>
      <c r="CJ22" s="198">
        <f>'แบบ1_1 หมู่บ้าน'!CN54</f>
        <v>0</v>
      </c>
      <c r="CK22" s="198">
        <f>'แบบ1_1 หมู่บ้าน'!CO54</f>
        <v>0</v>
      </c>
      <c r="CL22" s="198">
        <f>'แบบ1_1 หมู่บ้าน'!CP54</f>
        <v>2040</v>
      </c>
      <c r="CM22" s="198">
        <f>'แบบ1_1 หมู่บ้าน'!CQ54</f>
        <v>0</v>
      </c>
      <c r="CN22" s="198">
        <f>'แบบ1_1 หมู่บ้าน'!CR54</f>
        <v>0</v>
      </c>
      <c r="CO22" s="198">
        <f>'แบบ1_1 หมู่บ้าน'!CS54</f>
        <v>2040</v>
      </c>
      <c r="CP22" s="198">
        <f>'แบบ1_1 หมู่บ้าน'!CT54</f>
        <v>540</v>
      </c>
      <c r="CQ22" s="198">
        <f>'แบบ1_1 หมู่บ้าน'!CU54</f>
        <v>0</v>
      </c>
      <c r="CR22" s="198">
        <f>'แบบ1_1 หมู่บ้าน'!CV54</f>
        <v>1500</v>
      </c>
      <c r="CS22" s="198">
        <f>'แบบ1_1 หมู่บ้าน'!CW54</f>
        <v>0</v>
      </c>
    </row>
    <row r="23" spans="1:97" ht="24" customHeight="1" x14ac:dyDescent="0.35">
      <c r="A23" s="1"/>
      <c r="B23" s="1"/>
      <c r="C23" s="1"/>
      <c r="D23" s="206">
        <f t="shared" ref="D23:CS23" si="0">SUM(D10:D22)</f>
        <v>6412</v>
      </c>
      <c r="E23" s="206">
        <f t="shared" si="0"/>
        <v>15916</v>
      </c>
      <c r="F23" s="206">
        <f t="shared" si="0"/>
        <v>169</v>
      </c>
      <c r="G23" s="206">
        <f t="shared" si="0"/>
        <v>139</v>
      </c>
      <c r="H23" s="206">
        <f t="shared" si="0"/>
        <v>12</v>
      </c>
      <c r="I23" s="206">
        <f t="shared" si="0"/>
        <v>21</v>
      </c>
      <c r="J23" s="206">
        <f t="shared" si="0"/>
        <v>103</v>
      </c>
      <c r="K23" s="206">
        <f t="shared" si="0"/>
        <v>26</v>
      </c>
      <c r="L23" s="206">
        <f t="shared" si="0"/>
        <v>301</v>
      </c>
      <c r="M23" s="206">
        <f t="shared" si="0"/>
        <v>1393</v>
      </c>
      <c r="N23" s="206">
        <f t="shared" si="0"/>
        <v>436580</v>
      </c>
      <c r="O23" s="206">
        <f t="shared" si="0"/>
        <v>535870</v>
      </c>
      <c r="P23" s="206">
        <f t="shared" si="0"/>
        <v>414270</v>
      </c>
      <c r="Q23" s="206">
        <f t="shared" si="0"/>
        <v>376800</v>
      </c>
      <c r="R23" s="206">
        <f t="shared" si="0"/>
        <v>384750</v>
      </c>
      <c r="S23" s="206">
        <f t="shared" si="0"/>
        <v>338475</v>
      </c>
      <c r="T23" s="206">
        <f t="shared" si="0"/>
        <v>0</v>
      </c>
      <c r="U23" s="206">
        <f t="shared" si="0"/>
        <v>56</v>
      </c>
      <c r="V23" s="206">
        <f t="shared" si="0"/>
        <v>15</v>
      </c>
      <c r="W23" s="206">
        <f t="shared" si="0"/>
        <v>4</v>
      </c>
      <c r="X23" s="206">
        <f t="shared" si="0"/>
        <v>6</v>
      </c>
      <c r="Y23" s="206">
        <f t="shared" si="0"/>
        <v>26</v>
      </c>
      <c r="Z23" s="206">
        <f t="shared" si="0"/>
        <v>5</v>
      </c>
      <c r="AA23" s="206">
        <f t="shared" si="0"/>
        <v>8</v>
      </c>
      <c r="AB23" s="206">
        <f t="shared" si="0"/>
        <v>12</v>
      </c>
      <c r="AC23" s="206">
        <f t="shared" si="0"/>
        <v>15</v>
      </c>
      <c r="AD23" s="206">
        <f t="shared" si="0"/>
        <v>24</v>
      </c>
      <c r="AE23" s="206">
        <f t="shared" si="0"/>
        <v>2</v>
      </c>
      <c r="AF23" s="206">
        <f t="shared" si="0"/>
        <v>72</v>
      </c>
      <c r="AG23" s="206">
        <f t="shared" si="0"/>
        <v>215</v>
      </c>
      <c r="AH23" s="206">
        <f t="shared" si="0"/>
        <v>47</v>
      </c>
      <c r="AI23" s="206">
        <f t="shared" si="0"/>
        <v>4</v>
      </c>
      <c r="AJ23" s="206">
        <f t="shared" si="0"/>
        <v>152000</v>
      </c>
      <c r="AK23" s="206">
        <f t="shared" si="0"/>
        <v>1010000</v>
      </c>
      <c r="AL23" s="206">
        <f t="shared" si="0"/>
        <v>51800</v>
      </c>
      <c r="AM23" s="206">
        <f t="shared" si="0"/>
        <v>39100</v>
      </c>
      <c r="AN23" s="206">
        <f t="shared" si="0"/>
        <v>49000</v>
      </c>
      <c r="AO23" s="206">
        <f t="shared" si="0"/>
        <v>56700</v>
      </c>
      <c r="AP23" s="206">
        <f t="shared" si="0"/>
        <v>0</v>
      </c>
      <c r="AQ23" s="206">
        <f t="shared" si="0"/>
        <v>481</v>
      </c>
      <c r="AR23" s="206">
        <f t="shared" si="0"/>
        <v>500</v>
      </c>
      <c r="AS23" s="206">
        <f t="shared" si="0"/>
        <v>54</v>
      </c>
      <c r="AT23" s="206">
        <f t="shared" si="0"/>
        <v>24</v>
      </c>
      <c r="AU23" s="206">
        <f t="shared" si="0"/>
        <v>658000</v>
      </c>
      <c r="AV23" s="206">
        <f t="shared" si="0"/>
        <v>887150</v>
      </c>
      <c r="AW23" s="206">
        <f t="shared" si="0"/>
        <v>347000</v>
      </c>
      <c r="AX23" s="206">
        <f t="shared" si="0"/>
        <v>355450</v>
      </c>
      <c r="AY23" s="206">
        <f t="shared" si="0"/>
        <v>343440</v>
      </c>
      <c r="AZ23" s="206">
        <f t="shared" si="0"/>
        <v>297500</v>
      </c>
      <c r="BA23" s="206">
        <f t="shared" si="0"/>
        <v>0</v>
      </c>
      <c r="BB23" s="206">
        <f t="shared" si="0"/>
        <v>59</v>
      </c>
      <c r="BC23" s="206">
        <f t="shared" si="0"/>
        <v>0</v>
      </c>
      <c r="BD23" s="206">
        <f t="shared" si="0"/>
        <v>1842</v>
      </c>
      <c r="BE23" s="206">
        <f t="shared" si="0"/>
        <v>245050</v>
      </c>
      <c r="BF23" s="206">
        <f t="shared" si="0"/>
        <v>427150</v>
      </c>
      <c r="BG23" s="206">
        <f t="shared" si="0"/>
        <v>76400</v>
      </c>
      <c r="BH23" s="206">
        <f t="shared" si="0"/>
        <v>22995</v>
      </c>
      <c r="BI23" s="206">
        <f t="shared" si="0"/>
        <v>31450</v>
      </c>
      <c r="BJ23" s="206">
        <f t="shared" si="0"/>
        <v>40415</v>
      </c>
      <c r="BK23" s="206">
        <f t="shared" si="0"/>
        <v>0</v>
      </c>
      <c r="BL23" s="206">
        <f t="shared" si="0"/>
        <v>27</v>
      </c>
      <c r="BM23" s="206">
        <f t="shared" si="0"/>
        <v>27</v>
      </c>
      <c r="BN23" s="206">
        <f t="shared" si="0"/>
        <v>14</v>
      </c>
      <c r="BO23" s="206">
        <f t="shared" si="0"/>
        <v>17</v>
      </c>
      <c r="BP23" s="206">
        <f t="shared" si="0"/>
        <v>90</v>
      </c>
      <c r="BQ23" s="206">
        <f t="shared" si="0"/>
        <v>814</v>
      </c>
      <c r="BR23" s="206">
        <f t="shared" si="0"/>
        <v>8625</v>
      </c>
      <c r="BS23" s="206">
        <f t="shared" si="0"/>
        <v>9439</v>
      </c>
      <c r="BT23" s="206">
        <f t="shared" si="0"/>
        <v>0</v>
      </c>
      <c r="BU23" s="206">
        <f t="shared" si="0"/>
        <v>4096</v>
      </c>
      <c r="BV23" s="206">
        <f t="shared" si="0"/>
        <v>3</v>
      </c>
      <c r="BW23" s="206">
        <f t="shared" si="0"/>
        <v>22</v>
      </c>
      <c r="BX23" s="206">
        <f t="shared" si="0"/>
        <v>1088</v>
      </c>
      <c r="BY23" s="206">
        <f t="shared" si="0"/>
        <v>2888988</v>
      </c>
      <c r="BZ23" s="206">
        <f t="shared" si="0"/>
        <v>117</v>
      </c>
      <c r="CA23" s="206">
        <f t="shared" si="0"/>
        <v>169</v>
      </c>
      <c r="CB23" s="206">
        <f t="shared" si="0"/>
        <v>1393</v>
      </c>
      <c r="CC23" s="206">
        <f t="shared" si="0"/>
        <v>301</v>
      </c>
      <c r="CD23" s="206">
        <f t="shared" si="0"/>
        <v>338</v>
      </c>
      <c r="CE23" s="206">
        <f t="shared" si="0"/>
        <v>1059</v>
      </c>
      <c r="CF23" s="206">
        <f t="shared" si="0"/>
        <v>59</v>
      </c>
      <c r="CG23" s="206">
        <f t="shared" si="0"/>
        <v>1842</v>
      </c>
      <c r="CH23" s="206">
        <f t="shared" si="0"/>
        <v>1491630</v>
      </c>
      <c r="CI23" s="206">
        <f t="shared" si="0"/>
        <v>2860170</v>
      </c>
      <c r="CJ23" s="206">
        <f t="shared" si="0"/>
        <v>889470</v>
      </c>
      <c r="CK23" s="206">
        <f t="shared" si="0"/>
        <v>794345</v>
      </c>
      <c r="CL23" s="206">
        <f t="shared" si="0"/>
        <v>808640</v>
      </c>
      <c r="CM23" s="206">
        <f t="shared" si="0"/>
        <v>733090</v>
      </c>
      <c r="CN23" s="206">
        <f t="shared" si="0"/>
        <v>0</v>
      </c>
      <c r="CO23" s="206">
        <f t="shared" si="0"/>
        <v>7577345</v>
      </c>
      <c r="CP23" s="206">
        <f t="shared" si="0"/>
        <v>2486745</v>
      </c>
      <c r="CQ23" s="206">
        <f t="shared" si="0"/>
        <v>1358600</v>
      </c>
      <c r="CR23" s="206">
        <f t="shared" si="0"/>
        <v>2888540</v>
      </c>
      <c r="CS23" s="206">
        <f t="shared" si="0"/>
        <v>843460</v>
      </c>
    </row>
    <row r="24" spans="1:97" ht="24" customHeight="1" x14ac:dyDescent="0.35">
      <c r="A24" s="1"/>
      <c r="B24" s="1"/>
      <c r="C24" s="1"/>
      <c r="D24" s="1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</row>
    <row r="25" spans="1:97" ht="24" customHeight="1" x14ac:dyDescent="0.35">
      <c r="A25" s="1"/>
      <c r="B25" s="1"/>
      <c r="C25" s="1" t="s">
        <v>277</v>
      </c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</row>
    <row r="26" spans="1:97" ht="24" customHeight="1" x14ac:dyDescent="0.35">
      <c r="A26" s="1"/>
      <c r="B26" s="68">
        <v>1</v>
      </c>
      <c r="C26" s="207" t="str">
        <f t="shared" ref="C26:C38" si="1">C10</f>
        <v>เมืองลำปาง</v>
      </c>
      <c r="D26" s="1" t="s">
        <v>278</v>
      </c>
      <c r="F26" s="208" t="str">
        <f t="shared" ref="F26:F38" si="2">BC10</f>
        <v>1.การเชื่อมโยงแหล่งท่องเที่ยว 2.การปรับภูมิทัศน์</v>
      </c>
      <c r="H26" s="207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</row>
    <row r="27" spans="1:97" ht="24" customHeight="1" x14ac:dyDescent="0.35">
      <c r="A27" s="1"/>
      <c r="B27" s="68">
        <v>2</v>
      </c>
      <c r="C27" s="207" t="str">
        <f t="shared" si="1"/>
        <v>เกาะคา</v>
      </c>
      <c r="D27" s="1" t="s">
        <v>278</v>
      </c>
      <c r="F27" s="208" t="str">
        <f t="shared" si="2"/>
        <v>1. 2.การเชื่อมโยงแหล่งท่องเที่ยว และการท่องเที่ยวเชิงสุขภาพ 3.การเชื่อมโยงแหล่งท่องเที่ยว และการท่องเที่ยวเชิงเกษตร  เชิงสุขภาพ 4.</v>
      </c>
      <c r="H27" s="207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</row>
    <row r="28" spans="1:97" ht="24" customHeight="1" x14ac:dyDescent="0.35">
      <c r="A28" s="1"/>
      <c r="B28" s="68">
        <v>3</v>
      </c>
      <c r="C28" s="207" t="str">
        <f t="shared" si="1"/>
        <v>งาว</v>
      </c>
      <c r="D28" s="1" t="s">
        <v>278</v>
      </c>
      <c r="F28" s="208" t="str">
        <f t="shared" si="2"/>
        <v>1. 2. 3.</v>
      </c>
      <c r="H28" s="207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</row>
    <row r="29" spans="1:97" ht="24" customHeight="1" x14ac:dyDescent="0.35">
      <c r="A29" s="1"/>
      <c r="B29" s="68">
        <v>4</v>
      </c>
      <c r="C29" s="207" t="str">
        <f t="shared" si="1"/>
        <v>แจ้ห่ม</v>
      </c>
      <c r="D29" s="1" t="s">
        <v>278</v>
      </c>
      <c r="F29" s="208" t="str">
        <f t="shared" si="2"/>
        <v>1.1,2,3,4 2.2,3,4,5 3.1,2,3 4.2,3,4,5</v>
      </c>
      <c r="H29" s="207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</row>
    <row r="30" spans="1:97" ht="24" customHeight="1" x14ac:dyDescent="0.35">
      <c r="A30" s="1"/>
      <c r="B30" s="68">
        <v>5</v>
      </c>
      <c r="C30" s="207" t="str">
        <f t="shared" si="1"/>
        <v>วังเหนือ</v>
      </c>
      <c r="D30" s="1" t="s">
        <v>278</v>
      </c>
      <c r="F30" s="208" t="str">
        <f t="shared" si="2"/>
        <v>1.4,7,8,9</v>
      </c>
      <c r="H30" s="207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</row>
    <row r="31" spans="1:97" ht="24" customHeight="1" x14ac:dyDescent="0.35">
      <c r="A31" s="1"/>
      <c r="B31" s="68">
        <v>6</v>
      </c>
      <c r="C31" s="207" t="str">
        <f t="shared" si="1"/>
        <v>แม่ทะ</v>
      </c>
      <c r="D31" s="1" t="s">
        <v>278</v>
      </c>
      <c r="F31" s="208" t="str">
        <f t="shared" si="2"/>
        <v>1.- เชื่อมโยงแหล่งท่องเที่ยว/ท่องเที่ยวเชิงเกษตรและสุขภาพ 2.- เชื่อมโยงแหล่งท่องเที่ยว/ท่องเที่ยวเชิงเกษตรและสุขภาพ 3.- เชื่อมโยงแหล่งท่องเที่ยว/ท่องเที่ยวเชิงเกษตรและสุขภาพ 4.- เชื่อมโยงแหล่งท่องเที่ยว/ท่องเที่ยวเชิงเกษตรและสุขภาพ</v>
      </c>
      <c r="H31" s="207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</row>
    <row r="32" spans="1:97" ht="24" customHeight="1" x14ac:dyDescent="0.35">
      <c r="A32" s="1"/>
      <c r="B32" s="68">
        <v>7</v>
      </c>
      <c r="C32" s="207" t="str">
        <f t="shared" si="1"/>
        <v>เถิน</v>
      </c>
      <c r="D32" s="1" t="s">
        <v>278</v>
      </c>
      <c r="F32" s="208" t="str">
        <f t="shared" si="2"/>
        <v>1.1</v>
      </c>
      <c r="H32" s="207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</row>
    <row r="33" spans="1:97" ht="24" customHeight="1" x14ac:dyDescent="0.35">
      <c r="A33" s="1"/>
      <c r="B33" s="68">
        <v>8</v>
      </c>
      <c r="C33" s="207" t="str">
        <f t="shared" si="1"/>
        <v>ห้างฉัตร</v>
      </c>
      <c r="D33" s="1" t="s">
        <v>278</v>
      </c>
      <c r="F33" s="208" t="str">
        <f t="shared" si="2"/>
        <v>1.- เชื่อมโยงแหล่งท่องเที่ยว/ท่องเที่ยวเชิงเกษตรและสุขภาพ 2.- เชื่อมโยงแหล่งท่องเที่ยว/ท่องเที่ยวเชิงเกษตรและสุขภาพ</v>
      </c>
      <c r="H33" s="207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</row>
    <row r="34" spans="1:97" ht="24" customHeight="1" x14ac:dyDescent="0.35">
      <c r="A34" s="1"/>
      <c r="B34" s="68">
        <v>9</v>
      </c>
      <c r="C34" s="207" t="str">
        <f t="shared" si="1"/>
        <v>แม่เมาะ</v>
      </c>
      <c r="D34" s="1" t="s">
        <v>278</v>
      </c>
      <c r="F34" s="208" t="str">
        <f t="shared" si="2"/>
        <v>1.1.2. 2.1.2. 3.1.2. 4.1.2.</v>
      </c>
      <c r="H34" s="207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</row>
    <row r="35" spans="1:97" ht="24" customHeight="1" x14ac:dyDescent="0.35">
      <c r="A35" s="1"/>
      <c r="B35" s="68">
        <v>10</v>
      </c>
      <c r="C35" s="207" t="str">
        <f t="shared" si="1"/>
        <v>เสริมงาม</v>
      </c>
      <c r="D35" s="1" t="s">
        <v>278</v>
      </c>
      <c r="F35" s="208" t="str">
        <f t="shared" si="2"/>
        <v>1.2,3,4,5</v>
      </c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</row>
    <row r="36" spans="1:97" ht="24" customHeight="1" x14ac:dyDescent="0.35">
      <c r="A36" s="1"/>
      <c r="B36" s="68">
        <v>11</v>
      </c>
      <c r="C36" s="207" t="str">
        <f t="shared" si="1"/>
        <v>เมืองปาน</v>
      </c>
      <c r="D36" s="1" t="s">
        <v>278</v>
      </c>
      <c r="F36" s="208" t="str">
        <f t="shared" si="2"/>
        <v>1.2,3,5 2.2,3</v>
      </c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</row>
    <row r="37" spans="1:97" ht="24" customHeight="1" x14ac:dyDescent="0.35">
      <c r="A37" s="1"/>
      <c r="B37" s="68">
        <v>12</v>
      </c>
      <c r="C37" s="207" t="str">
        <f t="shared" si="1"/>
        <v>สบปราบ</v>
      </c>
      <c r="D37" s="1" t="s">
        <v>278</v>
      </c>
      <c r="F37" s="208" t="str">
        <f t="shared" si="2"/>
        <v>1.1</v>
      </c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</row>
    <row r="38" spans="1:97" ht="24" customHeight="1" x14ac:dyDescent="0.35">
      <c r="A38" s="1"/>
      <c r="B38" s="68">
        <v>13</v>
      </c>
      <c r="C38" s="207" t="str">
        <f t="shared" si="1"/>
        <v>แม่พริก</v>
      </c>
      <c r="D38" s="1" t="s">
        <v>278</v>
      </c>
      <c r="F38" s="208" t="str">
        <f t="shared" si="2"/>
        <v>1.1</v>
      </c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</row>
    <row r="39" spans="1:97" ht="24" customHeight="1" x14ac:dyDescent="0.35">
      <c r="A39" s="1"/>
      <c r="B39" s="1"/>
      <c r="C39" s="1"/>
      <c r="D39" s="1"/>
      <c r="E39" s="8"/>
      <c r="F39" s="8"/>
      <c r="G39" s="8"/>
      <c r="H39" s="8"/>
      <c r="I39" s="8"/>
      <c r="J39" s="8"/>
      <c r="K39" s="8"/>
      <c r="L39" s="210" t="s">
        <v>279</v>
      </c>
      <c r="M39" s="211"/>
      <c r="N39" s="211"/>
      <c r="O39" s="211"/>
      <c r="P39" s="211"/>
      <c r="Q39" s="211"/>
      <c r="R39" s="211"/>
      <c r="S39" s="211"/>
      <c r="T39" s="211"/>
      <c r="U39" s="212"/>
      <c r="W39" s="9"/>
      <c r="X39" s="9"/>
      <c r="Y39" s="9"/>
      <c r="Z39" s="9"/>
      <c r="AA39" s="9"/>
      <c r="AB39" s="9"/>
      <c r="AC39" s="9"/>
      <c r="AD39" s="9"/>
      <c r="AE39" s="9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</row>
    <row r="40" spans="1:97" ht="24" customHeight="1" x14ac:dyDescent="0.35">
      <c r="A40" s="1"/>
      <c r="B40" s="1"/>
      <c r="C40" s="1"/>
      <c r="D40" s="210" t="s">
        <v>280</v>
      </c>
      <c r="E40" s="211"/>
      <c r="F40" s="211"/>
      <c r="G40" s="211"/>
      <c r="H40" s="211"/>
      <c r="I40" s="211"/>
      <c r="J40" s="212"/>
      <c r="K40" s="8"/>
      <c r="L40" s="213" t="s">
        <v>164</v>
      </c>
      <c r="M40" s="212"/>
      <c r="N40" s="210" t="s">
        <v>281</v>
      </c>
      <c r="O40" s="211"/>
      <c r="P40" s="210" t="s">
        <v>282</v>
      </c>
      <c r="Q40" s="214"/>
      <c r="R40" s="214"/>
      <c r="S40" s="214"/>
      <c r="T40" s="214"/>
      <c r="U40" s="215" t="s">
        <v>283</v>
      </c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</row>
    <row r="41" spans="1:97" ht="24" customHeight="1" x14ac:dyDescent="0.35">
      <c r="A41" s="1"/>
      <c r="B41" s="1"/>
      <c r="C41" s="1"/>
      <c r="D41" s="216" t="str">
        <f t="shared" ref="D41:D53" si="3">C26</f>
        <v>เมืองลำปาง</v>
      </c>
      <c r="E41" s="211"/>
      <c r="F41" s="211"/>
      <c r="G41" s="217" t="s">
        <v>284</v>
      </c>
      <c r="H41" s="211"/>
      <c r="I41" s="218">
        <f t="shared" ref="I41:I53" si="4">AVERAGE(V10:AE10)</f>
        <v>0.4</v>
      </c>
      <c r="J41" s="219" t="s">
        <v>285</v>
      </c>
      <c r="K41" s="8"/>
      <c r="L41" s="216" t="str">
        <f t="shared" ref="L41:L53" si="5">D41</f>
        <v>เมืองลำปาง</v>
      </c>
      <c r="M41" s="212"/>
      <c r="N41" s="220">
        <f t="shared" ref="N41:N53" si="6">D10</f>
        <v>568</v>
      </c>
      <c r="O41" s="217" t="s">
        <v>63</v>
      </c>
      <c r="P41" s="221">
        <f t="shared" ref="P41:P53" si="7">BU10</f>
        <v>680</v>
      </c>
      <c r="Q41" s="222" t="s">
        <v>63</v>
      </c>
      <c r="R41" s="222"/>
      <c r="S41" s="222"/>
      <c r="T41" s="222"/>
      <c r="U41" s="223">
        <f t="shared" ref="U41:U54" si="8">P41*100/N41</f>
        <v>119.71830985915493</v>
      </c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</row>
    <row r="42" spans="1:97" ht="24" customHeight="1" x14ac:dyDescent="0.35">
      <c r="A42" s="1"/>
      <c r="B42" s="1"/>
      <c r="C42" s="1"/>
      <c r="D42" s="216" t="str">
        <f t="shared" si="3"/>
        <v>เกาะคา</v>
      </c>
      <c r="E42" s="211"/>
      <c r="F42" s="211"/>
      <c r="G42" s="217" t="s">
        <v>284</v>
      </c>
      <c r="H42" s="211"/>
      <c r="I42" s="218">
        <f t="shared" si="4"/>
        <v>1.1000000000000001</v>
      </c>
      <c r="J42" s="219" t="s">
        <v>285</v>
      </c>
      <c r="K42" s="8"/>
      <c r="L42" s="216" t="str">
        <f t="shared" si="5"/>
        <v>เกาะคา</v>
      </c>
      <c r="M42" s="212"/>
      <c r="N42" s="220">
        <f t="shared" si="6"/>
        <v>605</v>
      </c>
      <c r="O42" s="217" t="s">
        <v>63</v>
      </c>
      <c r="P42" s="221">
        <f t="shared" si="7"/>
        <v>452</v>
      </c>
      <c r="Q42" s="222" t="s">
        <v>63</v>
      </c>
      <c r="R42" s="222"/>
      <c r="S42" s="222"/>
      <c r="T42" s="222"/>
      <c r="U42" s="223">
        <f t="shared" si="8"/>
        <v>74.710743801652896</v>
      </c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</row>
    <row r="43" spans="1:97" ht="24" customHeight="1" x14ac:dyDescent="0.35">
      <c r="A43" s="1"/>
      <c r="B43" s="1"/>
      <c r="C43" s="1"/>
      <c r="D43" s="216" t="str">
        <f t="shared" si="3"/>
        <v>งาว</v>
      </c>
      <c r="E43" s="211"/>
      <c r="F43" s="211"/>
      <c r="G43" s="217" t="s">
        <v>284</v>
      </c>
      <c r="H43" s="211"/>
      <c r="I43" s="218">
        <f t="shared" si="4"/>
        <v>2</v>
      </c>
      <c r="J43" s="219" t="s">
        <v>285</v>
      </c>
      <c r="K43" s="8"/>
      <c r="L43" s="216" t="str">
        <f t="shared" si="5"/>
        <v>งาว</v>
      </c>
      <c r="M43" s="212"/>
      <c r="N43" s="220">
        <f t="shared" si="6"/>
        <v>828</v>
      </c>
      <c r="O43" s="217" t="s">
        <v>63</v>
      </c>
      <c r="P43" s="221">
        <f t="shared" si="7"/>
        <v>150</v>
      </c>
      <c r="Q43" s="222" t="s">
        <v>63</v>
      </c>
      <c r="R43" s="222"/>
      <c r="S43" s="222"/>
      <c r="T43" s="222"/>
      <c r="U43" s="223">
        <f t="shared" si="8"/>
        <v>18.115942028985508</v>
      </c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</row>
    <row r="44" spans="1:97" ht="24" customHeight="1" x14ac:dyDescent="0.35">
      <c r="A44" s="1"/>
      <c r="B44" s="1"/>
      <c r="C44" s="1"/>
      <c r="D44" s="216" t="str">
        <f t="shared" si="3"/>
        <v>แจ้ห่ม</v>
      </c>
      <c r="E44" s="211"/>
      <c r="F44" s="211"/>
      <c r="G44" s="217" t="s">
        <v>284</v>
      </c>
      <c r="H44" s="211"/>
      <c r="I44" s="218">
        <f t="shared" si="4"/>
        <v>1</v>
      </c>
      <c r="J44" s="219" t="s">
        <v>285</v>
      </c>
      <c r="K44" s="8"/>
      <c r="L44" s="216" t="str">
        <f t="shared" si="5"/>
        <v>แจ้ห่ม</v>
      </c>
      <c r="M44" s="212"/>
      <c r="N44" s="220">
        <f t="shared" si="6"/>
        <v>861</v>
      </c>
      <c r="O44" s="217" t="s">
        <v>63</v>
      </c>
      <c r="P44" s="221">
        <f t="shared" si="7"/>
        <v>325</v>
      </c>
      <c r="Q44" s="222" t="s">
        <v>63</v>
      </c>
      <c r="R44" s="222"/>
      <c r="S44" s="222"/>
      <c r="T44" s="222"/>
      <c r="U44" s="223">
        <f t="shared" si="8"/>
        <v>37.746806039488966</v>
      </c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</row>
    <row r="45" spans="1:97" ht="24" customHeight="1" x14ac:dyDescent="0.35">
      <c r="A45" s="1"/>
      <c r="B45" s="1"/>
      <c r="C45" s="1"/>
      <c r="D45" s="216" t="str">
        <f t="shared" si="3"/>
        <v>วังเหนือ</v>
      </c>
      <c r="E45" s="211"/>
      <c r="F45" s="211"/>
      <c r="G45" s="217" t="s">
        <v>284</v>
      </c>
      <c r="H45" s="211"/>
      <c r="I45" s="218">
        <f t="shared" si="4"/>
        <v>0.5</v>
      </c>
      <c r="J45" s="219" t="s">
        <v>285</v>
      </c>
      <c r="K45" s="8"/>
      <c r="L45" s="216" t="str">
        <f t="shared" si="5"/>
        <v>วังเหนือ</v>
      </c>
      <c r="M45" s="212"/>
      <c r="N45" s="220">
        <f t="shared" si="6"/>
        <v>278</v>
      </c>
      <c r="O45" s="217" t="s">
        <v>63</v>
      </c>
      <c r="P45" s="221">
        <f t="shared" si="7"/>
        <v>0</v>
      </c>
      <c r="Q45" s="222" t="s">
        <v>63</v>
      </c>
      <c r="R45" s="222"/>
      <c r="S45" s="222"/>
      <c r="T45" s="222"/>
      <c r="U45" s="223">
        <f t="shared" si="8"/>
        <v>0</v>
      </c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</row>
    <row r="46" spans="1:97" ht="24" customHeight="1" x14ac:dyDescent="0.35">
      <c r="A46" s="1"/>
      <c r="B46" s="1"/>
      <c r="C46" s="1"/>
      <c r="D46" s="216" t="str">
        <f t="shared" si="3"/>
        <v>แม่ทะ</v>
      </c>
      <c r="E46" s="211"/>
      <c r="F46" s="211"/>
      <c r="G46" s="217" t="s">
        <v>284</v>
      </c>
      <c r="H46" s="211"/>
      <c r="I46" s="218">
        <f t="shared" si="4"/>
        <v>1.9</v>
      </c>
      <c r="J46" s="219" t="s">
        <v>285</v>
      </c>
      <c r="K46" s="8"/>
      <c r="L46" s="216" t="str">
        <f t="shared" si="5"/>
        <v>แม่ทะ</v>
      </c>
      <c r="M46" s="212"/>
      <c r="N46" s="220">
        <f t="shared" si="6"/>
        <v>620</v>
      </c>
      <c r="O46" s="217" t="s">
        <v>63</v>
      </c>
      <c r="P46" s="221">
        <f t="shared" si="7"/>
        <v>200</v>
      </c>
      <c r="Q46" s="222" t="s">
        <v>63</v>
      </c>
      <c r="R46" s="222"/>
      <c r="S46" s="222"/>
      <c r="T46" s="222"/>
      <c r="U46" s="223">
        <f t="shared" si="8"/>
        <v>32.258064516129032</v>
      </c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</row>
    <row r="47" spans="1:97" ht="24" customHeight="1" x14ac:dyDescent="0.35">
      <c r="A47" s="1"/>
      <c r="B47" s="1"/>
      <c r="C47" s="1"/>
      <c r="D47" s="216" t="str">
        <f t="shared" si="3"/>
        <v>เถิน</v>
      </c>
      <c r="E47" s="211"/>
      <c r="F47" s="211"/>
      <c r="G47" s="217" t="s">
        <v>284</v>
      </c>
      <c r="H47" s="211"/>
      <c r="I47" s="218">
        <f t="shared" si="4"/>
        <v>0.3</v>
      </c>
      <c r="J47" s="219" t="s">
        <v>285</v>
      </c>
      <c r="L47" s="216" t="str">
        <f t="shared" si="5"/>
        <v>เถิน</v>
      </c>
      <c r="M47" s="212"/>
      <c r="N47" s="220">
        <f t="shared" si="6"/>
        <v>179</v>
      </c>
      <c r="O47" s="217" t="s">
        <v>63</v>
      </c>
      <c r="P47" s="221">
        <f t="shared" si="7"/>
        <v>179</v>
      </c>
      <c r="Q47" s="222" t="s">
        <v>63</v>
      </c>
      <c r="R47" s="222"/>
      <c r="S47" s="222"/>
      <c r="T47" s="222"/>
      <c r="U47" s="223">
        <f t="shared" si="8"/>
        <v>100</v>
      </c>
      <c r="V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</row>
    <row r="48" spans="1:97" ht="24" customHeight="1" x14ac:dyDescent="0.35">
      <c r="A48" s="1"/>
      <c r="B48" s="1"/>
      <c r="C48" s="1"/>
      <c r="D48" s="216" t="str">
        <f t="shared" si="3"/>
        <v>ห้างฉัตร</v>
      </c>
      <c r="E48" s="211"/>
      <c r="F48" s="211"/>
      <c r="G48" s="217" t="s">
        <v>284</v>
      </c>
      <c r="H48" s="211"/>
      <c r="I48" s="218">
        <f t="shared" si="4"/>
        <v>0.9</v>
      </c>
      <c r="J48" s="219" t="s">
        <v>285</v>
      </c>
      <c r="L48" s="216" t="str">
        <f t="shared" si="5"/>
        <v>ห้างฉัตร</v>
      </c>
      <c r="M48" s="212"/>
      <c r="N48" s="220">
        <f t="shared" si="6"/>
        <v>275</v>
      </c>
      <c r="O48" s="217" t="s">
        <v>63</v>
      </c>
      <c r="P48" s="221">
        <f t="shared" si="7"/>
        <v>60</v>
      </c>
      <c r="Q48" s="222" t="s">
        <v>63</v>
      </c>
      <c r="R48" s="222"/>
      <c r="S48" s="222"/>
      <c r="T48" s="222"/>
      <c r="U48" s="223">
        <f t="shared" si="8"/>
        <v>21.818181818181817</v>
      </c>
      <c r="V48" s="9"/>
      <c r="W48" s="9"/>
      <c r="X48" s="9"/>
      <c r="Y48" s="9"/>
      <c r="Z48" s="9"/>
      <c r="AA48" s="9"/>
      <c r="AB48" s="9"/>
      <c r="AC48" s="9"/>
      <c r="AD48" s="9"/>
      <c r="AE48" s="9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</row>
    <row r="49" spans="1:97" ht="24" customHeight="1" x14ac:dyDescent="0.35">
      <c r="A49" s="1"/>
      <c r="B49" s="1"/>
      <c r="C49" s="1"/>
      <c r="D49" s="216" t="str">
        <f t="shared" si="3"/>
        <v>แม่เมาะ</v>
      </c>
      <c r="E49" s="211"/>
      <c r="F49" s="211"/>
      <c r="G49" s="217" t="s">
        <v>284</v>
      </c>
      <c r="H49" s="211"/>
      <c r="I49" s="218">
        <f t="shared" si="4"/>
        <v>1.3</v>
      </c>
      <c r="J49" s="219" t="s">
        <v>285</v>
      </c>
      <c r="L49" s="216" t="str">
        <f t="shared" si="5"/>
        <v>แม่เมาะ</v>
      </c>
      <c r="M49" s="212"/>
      <c r="N49" s="220">
        <f t="shared" si="6"/>
        <v>1469</v>
      </c>
      <c r="O49" s="217" t="s">
        <v>63</v>
      </c>
      <c r="P49" s="221">
        <f t="shared" si="7"/>
        <v>1469</v>
      </c>
      <c r="Q49" s="222" t="s">
        <v>63</v>
      </c>
      <c r="R49" s="222"/>
      <c r="S49" s="222"/>
      <c r="T49" s="222"/>
      <c r="U49" s="223">
        <f t="shared" si="8"/>
        <v>100</v>
      </c>
      <c r="V49" s="9"/>
      <c r="W49" s="9"/>
      <c r="X49" s="9"/>
      <c r="Y49" s="9"/>
      <c r="Z49" s="9"/>
      <c r="AA49" s="9"/>
      <c r="AB49" s="9"/>
      <c r="AC49" s="9"/>
      <c r="AD49" s="9"/>
      <c r="AE49" s="9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</row>
    <row r="50" spans="1:97" ht="24" customHeight="1" x14ac:dyDescent="0.35">
      <c r="A50" s="1"/>
      <c r="B50" s="1"/>
      <c r="C50" s="1"/>
      <c r="D50" s="216" t="str">
        <f t="shared" si="3"/>
        <v>เสริมงาม</v>
      </c>
      <c r="E50" s="211"/>
      <c r="F50" s="211"/>
      <c r="G50" s="217" t="s">
        <v>284</v>
      </c>
      <c r="H50" s="211"/>
      <c r="I50" s="218">
        <f t="shared" si="4"/>
        <v>0.7</v>
      </c>
      <c r="J50" s="219" t="s">
        <v>285</v>
      </c>
      <c r="L50" s="216" t="str">
        <f t="shared" si="5"/>
        <v>เสริมงาม</v>
      </c>
      <c r="M50" s="212"/>
      <c r="N50" s="220">
        <f t="shared" si="6"/>
        <v>139</v>
      </c>
      <c r="O50" s="217" t="s">
        <v>63</v>
      </c>
      <c r="P50" s="221">
        <f t="shared" si="7"/>
        <v>132</v>
      </c>
      <c r="Q50" s="222" t="s">
        <v>63</v>
      </c>
      <c r="R50" s="222"/>
      <c r="S50" s="222"/>
      <c r="T50" s="222"/>
      <c r="U50" s="223">
        <f t="shared" si="8"/>
        <v>94.964028776978424</v>
      </c>
      <c r="V50" s="9"/>
      <c r="W50" s="9"/>
      <c r="X50" s="9"/>
      <c r="Y50" s="9"/>
      <c r="Z50" s="9"/>
      <c r="AA50" s="9"/>
      <c r="AB50" s="9"/>
      <c r="AC50" s="9"/>
      <c r="AD50" s="9"/>
      <c r="AE50" s="9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</row>
    <row r="51" spans="1:97" ht="24" customHeight="1" x14ac:dyDescent="0.35">
      <c r="A51" s="1"/>
      <c r="B51" s="1"/>
      <c r="C51" s="1"/>
      <c r="D51" s="216" t="str">
        <f t="shared" si="3"/>
        <v>เมืองปาน</v>
      </c>
      <c r="E51" s="211"/>
      <c r="F51" s="211"/>
      <c r="G51" s="217" t="s">
        <v>284</v>
      </c>
      <c r="H51" s="211"/>
      <c r="I51" s="218">
        <f t="shared" si="4"/>
        <v>1</v>
      </c>
      <c r="J51" s="219" t="s">
        <v>285</v>
      </c>
      <c r="L51" s="216" t="str">
        <f t="shared" si="5"/>
        <v>เมืองปาน</v>
      </c>
      <c r="M51" s="212"/>
      <c r="N51" s="220">
        <f t="shared" si="6"/>
        <v>306</v>
      </c>
      <c r="O51" s="217" t="s">
        <v>63</v>
      </c>
      <c r="P51" s="221">
        <f t="shared" si="7"/>
        <v>290</v>
      </c>
      <c r="Q51" s="222" t="s">
        <v>63</v>
      </c>
      <c r="R51" s="222"/>
      <c r="S51" s="222"/>
      <c r="T51" s="222"/>
      <c r="U51" s="223">
        <f t="shared" si="8"/>
        <v>94.771241830065364</v>
      </c>
      <c r="V51" s="9"/>
      <c r="W51" s="9"/>
      <c r="X51" s="9"/>
      <c r="Y51" s="9"/>
      <c r="Z51" s="9"/>
      <c r="AA51" s="9"/>
      <c r="AB51" s="9"/>
      <c r="AC51" s="9"/>
      <c r="AD51" s="9"/>
      <c r="AE51" s="9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</row>
    <row r="52" spans="1:97" ht="24" customHeight="1" x14ac:dyDescent="0.35">
      <c r="A52" s="1"/>
      <c r="B52" s="1"/>
      <c r="C52" s="1"/>
      <c r="D52" s="216" t="str">
        <f t="shared" si="3"/>
        <v>สบปราบ</v>
      </c>
      <c r="E52" s="211"/>
      <c r="F52" s="211"/>
      <c r="G52" s="217" t="s">
        <v>284</v>
      </c>
      <c r="H52" s="211"/>
      <c r="I52" s="218">
        <f t="shared" si="4"/>
        <v>0.4</v>
      </c>
      <c r="J52" s="219" t="s">
        <v>285</v>
      </c>
      <c r="L52" s="216" t="str">
        <f t="shared" si="5"/>
        <v>สบปราบ</v>
      </c>
      <c r="M52" s="212"/>
      <c r="N52" s="220">
        <f t="shared" si="6"/>
        <v>205</v>
      </c>
      <c r="O52" s="217" t="s">
        <v>63</v>
      </c>
      <c r="P52" s="221">
        <f t="shared" si="7"/>
        <v>80</v>
      </c>
      <c r="Q52" s="222" t="s">
        <v>63</v>
      </c>
      <c r="R52" s="222"/>
      <c r="S52" s="222"/>
      <c r="T52" s="222"/>
      <c r="U52" s="223">
        <f t="shared" si="8"/>
        <v>39.024390243902438</v>
      </c>
      <c r="V52" s="9"/>
      <c r="W52" s="9"/>
      <c r="X52" s="9"/>
      <c r="Y52" s="9"/>
      <c r="Z52" s="9"/>
      <c r="AA52" s="9"/>
      <c r="AB52" s="9"/>
      <c r="AC52" s="9"/>
      <c r="AD52" s="9"/>
      <c r="AE52" s="9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</row>
    <row r="53" spans="1:97" ht="24" customHeight="1" x14ac:dyDescent="0.35">
      <c r="A53" s="1"/>
      <c r="B53" s="1"/>
      <c r="C53" s="1"/>
      <c r="D53" s="216" t="str">
        <f t="shared" si="3"/>
        <v>แม่พริก</v>
      </c>
      <c r="E53" s="211"/>
      <c r="F53" s="211"/>
      <c r="G53" s="217" t="s">
        <v>284</v>
      </c>
      <c r="H53" s="211"/>
      <c r="I53" s="218">
        <f t="shared" si="4"/>
        <v>0.2</v>
      </c>
      <c r="J53" s="219" t="s">
        <v>285</v>
      </c>
      <c r="L53" s="216" t="str">
        <f t="shared" si="5"/>
        <v>แม่พริก</v>
      </c>
      <c r="M53" s="212"/>
      <c r="N53" s="220">
        <f t="shared" si="6"/>
        <v>79</v>
      </c>
      <c r="O53" s="217" t="s">
        <v>63</v>
      </c>
      <c r="P53" s="221">
        <f t="shared" si="7"/>
        <v>79</v>
      </c>
      <c r="Q53" s="222" t="s">
        <v>63</v>
      </c>
      <c r="R53" s="222"/>
      <c r="S53" s="222"/>
      <c r="T53" s="222"/>
      <c r="U53" s="223">
        <f t="shared" si="8"/>
        <v>100</v>
      </c>
      <c r="V53" s="9"/>
      <c r="W53" s="9"/>
      <c r="X53" s="9"/>
      <c r="Y53" s="9"/>
      <c r="Z53" s="9"/>
      <c r="AA53" s="9"/>
      <c r="AB53" s="9"/>
      <c r="AC53" s="9"/>
      <c r="AD53" s="9"/>
      <c r="AE53" s="9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</row>
    <row r="54" spans="1:97" ht="24" customHeight="1" x14ac:dyDescent="0.35">
      <c r="A54" s="1"/>
      <c r="B54" s="1"/>
      <c r="C54" s="1"/>
      <c r="D54" s="1"/>
      <c r="E54" s="8"/>
      <c r="F54" s="8"/>
      <c r="G54" s="8"/>
      <c r="H54" s="8"/>
      <c r="I54" s="8"/>
      <c r="J54" s="8"/>
      <c r="K54" s="8"/>
      <c r="L54" s="8"/>
      <c r="M54" s="8"/>
      <c r="N54" s="220">
        <f>SUM(N41:N53)</f>
        <v>6412</v>
      </c>
      <c r="O54" s="217" t="s">
        <v>63</v>
      </c>
      <c r="P54" s="221">
        <f>SUM(P41:P53)</f>
        <v>4096</v>
      </c>
      <c r="Q54" s="222" t="s">
        <v>63</v>
      </c>
      <c r="R54" s="222"/>
      <c r="S54" s="222"/>
      <c r="T54" s="222"/>
      <c r="U54" s="223">
        <f t="shared" si="8"/>
        <v>63.880224578914536</v>
      </c>
      <c r="V54" s="9"/>
      <c r="W54" s="9"/>
      <c r="X54" s="9"/>
      <c r="Y54" s="9"/>
      <c r="Z54" s="9"/>
      <c r="AA54" s="9"/>
      <c r="AB54" s="9"/>
      <c r="AC54" s="9"/>
      <c r="AD54" s="9"/>
      <c r="AE54" s="9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</row>
    <row r="55" spans="1:97" ht="24" customHeight="1" x14ac:dyDescent="0.35">
      <c r="A55" s="1"/>
      <c r="B55" s="1"/>
      <c r="C55" s="1"/>
      <c r="D55" s="1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</row>
    <row r="56" spans="1:97" ht="24" customHeight="1" x14ac:dyDescent="0.35">
      <c r="A56" s="1"/>
      <c r="B56" s="1"/>
      <c r="C56" s="1"/>
      <c r="D56" s="1"/>
      <c r="E56" s="8"/>
      <c r="F56" s="8"/>
      <c r="G56" s="8"/>
      <c r="H56" s="8"/>
      <c r="I56" s="210" t="s">
        <v>286</v>
      </c>
      <c r="J56" s="224"/>
      <c r="K56" s="211"/>
      <c r="L56" s="211"/>
      <c r="M56" s="211"/>
      <c r="N56" s="211"/>
      <c r="O56" s="211"/>
      <c r="P56" s="225"/>
      <c r="Q56" s="226"/>
      <c r="R56" s="9"/>
      <c r="S56" s="9"/>
      <c r="T56" s="9"/>
      <c r="U56" s="8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</row>
    <row r="57" spans="1:97" ht="24" customHeight="1" x14ac:dyDescent="0.35">
      <c r="A57" s="1"/>
      <c r="B57" s="1"/>
      <c r="C57" s="1"/>
      <c r="D57" s="1"/>
      <c r="E57" s="8"/>
      <c r="F57" s="8"/>
      <c r="G57" s="8"/>
      <c r="H57" s="8"/>
      <c r="I57" s="227" t="s">
        <v>287</v>
      </c>
      <c r="J57" s="224"/>
      <c r="K57" s="214"/>
      <c r="L57" s="228" t="s">
        <v>98</v>
      </c>
      <c r="M57" s="228" t="s">
        <v>99</v>
      </c>
      <c r="N57" s="228" t="s">
        <v>100</v>
      </c>
      <c r="O57" s="228" t="s">
        <v>101</v>
      </c>
      <c r="P57" s="273" t="s">
        <v>66</v>
      </c>
      <c r="Q57" s="236"/>
      <c r="R57" s="209"/>
      <c r="S57" s="209"/>
      <c r="T57" s="209"/>
      <c r="U57" s="8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</row>
    <row r="58" spans="1:97" ht="24" customHeight="1" x14ac:dyDescent="0.35">
      <c r="A58" s="1"/>
      <c r="B58" s="1"/>
      <c r="C58" s="1"/>
      <c r="D58" s="1"/>
      <c r="E58" s="8"/>
      <c r="F58" s="8"/>
      <c r="G58" s="8"/>
      <c r="H58" s="8"/>
      <c r="I58" s="210" t="s">
        <v>288</v>
      </c>
      <c r="J58" s="224"/>
      <c r="K58" s="212"/>
      <c r="L58" s="229">
        <f t="shared" ref="L58:O58" si="9">N9</f>
        <v>436580</v>
      </c>
      <c r="M58" s="229">
        <f t="shared" si="9"/>
        <v>535870</v>
      </c>
      <c r="N58" s="229">
        <f t="shared" si="9"/>
        <v>414270</v>
      </c>
      <c r="O58" s="229">
        <f t="shared" si="9"/>
        <v>376800</v>
      </c>
      <c r="P58" s="272">
        <f t="shared" ref="P58:P62" si="10">SUM(L58:O58)</f>
        <v>1763520</v>
      </c>
      <c r="Q58" s="236"/>
      <c r="R58" s="230"/>
      <c r="S58" s="230"/>
      <c r="T58" s="230"/>
      <c r="U58" s="8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</row>
    <row r="59" spans="1:97" ht="24" customHeight="1" x14ac:dyDescent="0.35">
      <c r="A59" s="1"/>
      <c r="B59" s="1"/>
      <c r="C59" s="1"/>
      <c r="D59" s="1"/>
      <c r="E59" s="8"/>
      <c r="F59" s="8"/>
      <c r="G59" s="8"/>
      <c r="H59" s="8"/>
      <c r="I59" s="210" t="s">
        <v>289</v>
      </c>
      <c r="J59" s="224"/>
      <c r="K59" s="212"/>
      <c r="L59" s="231">
        <f t="shared" ref="L59:O59" si="11">AJ9</f>
        <v>152000</v>
      </c>
      <c r="M59" s="231">
        <f t="shared" si="11"/>
        <v>1010000</v>
      </c>
      <c r="N59" s="231">
        <f t="shared" si="11"/>
        <v>51800</v>
      </c>
      <c r="O59" s="231">
        <f t="shared" si="11"/>
        <v>39100</v>
      </c>
      <c r="P59" s="272">
        <f t="shared" si="10"/>
        <v>1252900</v>
      </c>
      <c r="Q59" s="236"/>
      <c r="R59" s="230"/>
      <c r="S59" s="230"/>
      <c r="T59" s="230"/>
      <c r="U59" s="8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</row>
    <row r="60" spans="1:97" ht="24" customHeight="1" x14ac:dyDescent="0.35">
      <c r="A60" s="1"/>
      <c r="B60" s="1"/>
      <c r="C60" s="1"/>
      <c r="D60" s="1"/>
      <c r="E60" s="8"/>
      <c r="F60" s="8"/>
      <c r="G60" s="8"/>
      <c r="H60" s="8"/>
      <c r="I60" s="210" t="s">
        <v>290</v>
      </c>
      <c r="J60" s="224"/>
      <c r="K60" s="212"/>
      <c r="L60" s="231">
        <f t="shared" ref="L60:O60" si="12">AU9</f>
        <v>658000</v>
      </c>
      <c r="M60" s="231">
        <f t="shared" si="12"/>
        <v>887150</v>
      </c>
      <c r="N60" s="231">
        <f t="shared" si="12"/>
        <v>347000</v>
      </c>
      <c r="O60" s="231">
        <f t="shared" si="12"/>
        <v>355450</v>
      </c>
      <c r="P60" s="272">
        <f t="shared" si="10"/>
        <v>2247600</v>
      </c>
      <c r="Q60" s="236"/>
      <c r="R60" s="230"/>
      <c r="S60" s="230"/>
      <c r="T60" s="230"/>
      <c r="U60" s="8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</row>
    <row r="61" spans="1:97" ht="24" customHeight="1" x14ac:dyDescent="0.35">
      <c r="A61" s="1"/>
      <c r="B61" s="1"/>
      <c r="C61" s="1"/>
      <c r="D61" s="1"/>
      <c r="E61" s="8"/>
      <c r="F61" s="8"/>
      <c r="G61" s="8"/>
      <c r="H61" s="8"/>
      <c r="I61" s="210" t="s">
        <v>291</v>
      </c>
      <c r="J61" s="224"/>
      <c r="K61" s="212"/>
      <c r="L61" s="229">
        <f t="shared" ref="L61:O61" si="13">BE9</f>
        <v>245050</v>
      </c>
      <c r="M61" s="229">
        <f t="shared" si="13"/>
        <v>427150</v>
      </c>
      <c r="N61" s="229">
        <f t="shared" si="13"/>
        <v>76400</v>
      </c>
      <c r="O61" s="229">
        <f t="shared" si="13"/>
        <v>22995</v>
      </c>
      <c r="P61" s="272">
        <f t="shared" si="10"/>
        <v>771595</v>
      </c>
      <c r="Q61" s="236"/>
      <c r="R61" s="230"/>
      <c r="S61" s="230"/>
      <c r="T61" s="230"/>
      <c r="U61" s="8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</row>
    <row r="62" spans="1:97" ht="24" customHeight="1" x14ac:dyDescent="0.35">
      <c r="A62" s="1"/>
      <c r="B62" s="1"/>
      <c r="C62" s="1"/>
      <c r="D62" s="1"/>
      <c r="E62" s="8"/>
      <c r="F62" s="8"/>
      <c r="G62" s="8"/>
      <c r="H62" s="8"/>
      <c r="I62" s="210"/>
      <c r="J62" s="224"/>
      <c r="K62" s="219" t="s">
        <v>66</v>
      </c>
      <c r="L62" s="231">
        <f t="shared" ref="L62:O62" si="14">SUM(L58:L61)</f>
        <v>1491630</v>
      </c>
      <c r="M62" s="231">
        <f t="shared" si="14"/>
        <v>2860170</v>
      </c>
      <c r="N62" s="231">
        <f t="shared" si="14"/>
        <v>889470</v>
      </c>
      <c r="O62" s="231">
        <f t="shared" si="14"/>
        <v>794345</v>
      </c>
      <c r="P62" s="272">
        <f t="shared" si="10"/>
        <v>6035615</v>
      </c>
      <c r="Q62" s="236"/>
      <c r="R62" s="230"/>
      <c r="S62" s="230"/>
      <c r="T62" s="230"/>
      <c r="U62" s="8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</row>
    <row r="63" spans="1:97" ht="24" customHeight="1" x14ac:dyDescent="0.35">
      <c r="A63" s="1"/>
      <c r="B63" s="1"/>
      <c r="C63" s="1"/>
      <c r="D63" s="1"/>
      <c r="E63" s="8"/>
      <c r="F63" s="8"/>
      <c r="G63" s="8"/>
      <c r="H63" s="8"/>
      <c r="I63" s="8"/>
      <c r="J63" s="1"/>
      <c r="K63" s="8"/>
      <c r="L63" s="232" t="s">
        <v>292</v>
      </c>
      <c r="M63" s="233">
        <f t="shared" ref="M63:O63" si="15">(M62-L62)*100/L62</f>
        <v>91.747953580981886</v>
      </c>
      <c r="N63" s="233">
        <f t="shared" si="15"/>
        <v>-68.901498861955758</v>
      </c>
      <c r="O63" s="233">
        <f t="shared" si="15"/>
        <v>-10.694570924258267</v>
      </c>
      <c r="U63" s="8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</row>
    <row r="64" spans="1:97" ht="24" customHeight="1" x14ac:dyDescent="0.35">
      <c r="A64" s="1"/>
      <c r="B64" s="1"/>
      <c r="C64" s="1"/>
      <c r="D64" s="1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</row>
    <row r="65" spans="1:97" ht="24" customHeight="1" x14ac:dyDescent="0.35">
      <c r="A65" s="1"/>
      <c r="B65" s="1"/>
      <c r="C65" s="1"/>
      <c r="D65" s="1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</row>
    <row r="66" spans="1:97" ht="24" customHeight="1" x14ac:dyDescent="0.35">
      <c r="A66" s="1"/>
      <c r="B66" s="1"/>
      <c r="C66" s="1"/>
      <c r="D66" s="1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</row>
    <row r="67" spans="1:97" ht="24" customHeight="1" x14ac:dyDescent="0.35">
      <c r="A67" s="1"/>
      <c r="B67" s="1"/>
      <c r="C67" s="1"/>
      <c r="D67" s="1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</row>
    <row r="68" spans="1:97" ht="24" customHeight="1" x14ac:dyDescent="0.35">
      <c r="A68" s="1"/>
      <c r="B68" s="1"/>
      <c r="C68" s="1"/>
      <c r="D68" s="1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</row>
    <row r="69" spans="1:97" ht="24" customHeight="1" x14ac:dyDescent="0.35">
      <c r="A69" s="1"/>
      <c r="B69" s="1"/>
      <c r="C69" s="1"/>
      <c r="D69" s="1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</row>
    <row r="70" spans="1:97" ht="24" customHeight="1" x14ac:dyDescent="0.35">
      <c r="A70" s="1"/>
      <c r="B70" s="1"/>
      <c r="C70" s="1"/>
      <c r="D70" s="1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</row>
    <row r="71" spans="1:97" ht="24" customHeight="1" x14ac:dyDescent="0.35">
      <c r="A71" s="1"/>
      <c r="B71" s="1"/>
      <c r="C71" s="1"/>
      <c r="D71" s="1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</row>
    <row r="72" spans="1:97" ht="24" customHeight="1" x14ac:dyDescent="0.35">
      <c r="A72" s="1"/>
      <c r="B72" s="1"/>
      <c r="C72" s="1"/>
      <c r="D72" s="1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</row>
    <row r="73" spans="1:97" ht="24" customHeight="1" x14ac:dyDescent="0.35">
      <c r="A73" s="1"/>
      <c r="B73" s="1"/>
      <c r="C73" s="1"/>
      <c r="D73" s="1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</row>
    <row r="74" spans="1:97" ht="24" customHeight="1" x14ac:dyDescent="0.35">
      <c r="A74" s="1"/>
      <c r="B74" s="1"/>
      <c r="C74" s="1"/>
      <c r="D74" s="1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</row>
    <row r="75" spans="1:97" ht="24" customHeight="1" x14ac:dyDescent="0.35">
      <c r="A75" s="1"/>
      <c r="B75" s="1"/>
      <c r="C75" s="1"/>
      <c r="D75" s="1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</row>
    <row r="76" spans="1:97" ht="24" customHeight="1" x14ac:dyDescent="0.35">
      <c r="A76" s="1"/>
      <c r="B76" s="1"/>
      <c r="C76" s="1"/>
      <c r="D76" s="1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</row>
    <row r="77" spans="1:97" ht="24" customHeight="1" x14ac:dyDescent="0.35">
      <c r="A77" s="1"/>
      <c r="B77" s="1"/>
      <c r="C77" s="1"/>
      <c r="D77" s="1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</row>
    <row r="78" spans="1:97" ht="24" customHeight="1" x14ac:dyDescent="0.35">
      <c r="A78" s="1"/>
      <c r="B78" s="1"/>
      <c r="C78" s="1"/>
      <c r="D78" s="1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</row>
    <row r="79" spans="1:97" ht="24" customHeight="1" x14ac:dyDescent="0.35">
      <c r="A79" s="1"/>
      <c r="B79" s="1"/>
      <c r="C79" s="1"/>
      <c r="D79" s="1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</row>
    <row r="80" spans="1:97" ht="24" customHeight="1" x14ac:dyDescent="0.35">
      <c r="A80" s="1"/>
      <c r="B80" s="1"/>
      <c r="C80" s="1"/>
      <c r="D80" s="1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</row>
    <row r="81" spans="1:97" ht="24" customHeight="1" x14ac:dyDescent="0.35">
      <c r="A81" s="1"/>
      <c r="B81" s="1"/>
      <c r="C81" s="1"/>
      <c r="D81" s="1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</row>
    <row r="82" spans="1:97" ht="24" customHeight="1" x14ac:dyDescent="0.35">
      <c r="A82" s="1"/>
      <c r="B82" s="1"/>
      <c r="C82" s="1"/>
      <c r="D82" s="1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</row>
    <row r="83" spans="1:97" ht="24" customHeight="1" x14ac:dyDescent="0.35">
      <c r="A83" s="1"/>
      <c r="B83" s="1"/>
      <c r="C83" s="1"/>
      <c r="D83" s="1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</row>
    <row r="84" spans="1:97" ht="24" customHeight="1" x14ac:dyDescent="0.35">
      <c r="A84" s="1"/>
      <c r="B84" s="1"/>
      <c r="C84" s="1"/>
      <c r="D84" s="1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</row>
    <row r="85" spans="1:97" ht="24" customHeight="1" x14ac:dyDescent="0.35">
      <c r="A85" s="1"/>
      <c r="B85" s="1"/>
      <c r="C85" s="1"/>
      <c r="D85" s="1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</row>
    <row r="86" spans="1:97" ht="24" customHeight="1" x14ac:dyDescent="0.35">
      <c r="A86" s="1"/>
      <c r="B86" s="1"/>
      <c r="C86" s="1"/>
      <c r="D86" s="1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</row>
    <row r="87" spans="1:97" ht="24" customHeight="1" x14ac:dyDescent="0.35">
      <c r="A87" s="1"/>
      <c r="B87" s="1"/>
      <c r="C87" s="1"/>
      <c r="D87" s="1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</row>
    <row r="88" spans="1:97" ht="24" customHeight="1" x14ac:dyDescent="0.35">
      <c r="A88" s="1"/>
      <c r="B88" s="1"/>
      <c r="C88" s="1"/>
      <c r="D88" s="1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</row>
    <row r="89" spans="1:97" ht="24" customHeight="1" x14ac:dyDescent="0.35">
      <c r="A89" s="1"/>
      <c r="B89" s="1"/>
      <c r="C89" s="1"/>
      <c r="D89" s="1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</row>
    <row r="90" spans="1:97" ht="24" customHeight="1" x14ac:dyDescent="0.35">
      <c r="A90" s="1"/>
      <c r="B90" s="1"/>
      <c r="C90" s="1"/>
      <c r="D90" s="1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</row>
    <row r="91" spans="1:97" ht="24" customHeight="1" x14ac:dyDescent="0.35">
      <c r="A91" s="1"/>
      <c r="B91" s="1"/>
      <c r="C91" s="1"/>
      <c r="D91" s="1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</row>
    <row r="92" spans="1:97" ht="24" customHeight="1" x14ac:dyDescent="0.35">
      <c r="A92" s="1"/>
      <c r="B92" s="1"/>
      <c r="C92" s="1"/>
      <c r="D92" s="1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</row>
    <row r="93" spans="1:97" ht="24" customHeight="1" x14ac:dyDescent="0.35">
      <c r="A93" s="1"/>
      <c r="B93" s="1"/>
      <c r="C93" s="1"/>
      <c r="D93" s="1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</row>
    <row r="94" spans="1:97" ht="24" customHeight="1" x14ac:dyDescent="0.35">
      <c r="A94" s="1"/>
      <c r="B94" s="1"/>
      <c r="C94" s="1"/>
      <c r="D94" s="1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</row>
    <row r="95" spans="1:97" ht="24" customHeight="1" x14ac:dyDescent="0.35">
      <c r="A95" s="1"/>
      <c r="B95" s="1"/>
      <c r="C95" s="1"/>
      <c r="D95" s="1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</row>
    <row r="96" spans="1:97" ht="24" customHeight="1" x14ac:dyDescent="0.35">
      <c r="A96" s="1"/>
      <c r="B96" s="1"/>
      <c r="C96" s="1"/>
      <c r="D96" s="1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</row>
    <row r="97" spans="1:97" ht="24" customHeight="1" x14ac:dyDescent="0.35">
      <c r="A97" s="1"/>
      <c r="B97" s="1"/>
      <c r="C97" s="1"/>
      <c r="D97" s="1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</row>
    <row r="98" spans="1:97" ht="24" customHeight="1" x14ac:dyDescent="0.35">
      <c r="A98" s="1"/>
      <c r="B98" s="1"/>
      <c r="C98" s="1"/>
      <c r="D98" s="1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</row>
    <row r="99" spans="1:97" ht="24" customHeight="1" x14ac:dyDescent="0.35">
      <c r="A99" s="1"/>
      <c r="B99" s="1"/>
      <c r="C99" s="1"/>
      <c r="D99" s="1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</row>
    <row r="100" spans="1:97" ht="24" customHeight="1" x14ac:dyDescent="0.35">
      <c r="A100" s="1"/>
      <c r="B100" s="1"/>
      <c r="C100" s="1"/>
      <c r="D100" s="1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</row>
    <row r="101" spans="1:97" ht="24" customHeight="1" x14ac:dyDescent="0.35">
      <c r="A101" s="1"/>
      <c r="B101" s="1"/>
      <c r="C101" s="1"/>
      <c r="D101" s="1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</row>
    <row r="102" spans="1:97" ht="24" customHeight="1" x14ac:dyDescent="0.35">
      <c r="A102" s="1"/>
      <c r="B102" s="1"/>
      <c r="C102" s="1"/>
      <c r="D102" s="1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</row>
    <row r="103" spans="1:97" ht="24" customHeight="1" x14ac:dyDescent="0.35">
      <c r="A103" s="1"/>
      <c r="B103" s="1"/>
      <c r="C103" s="1"/>
      <c r="D103" s="1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</row>
    <row r="104" spans="1:97" ht="24" customHeight="1" x14ac:dyDescent="0.35">
      <c r="A104" s="1"/>
      <c r="B104" s="1"/>
      <c r="C104" s="1"/>
      <c r="D104" s="1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</row>
    <row r="105" spans="1:97" ht="24" customHeight="1" x14ac:dyDescent="0.35">
      <c r="A105" s="1"/>
      <c r="B105" s="1"/>
      <c r="C105" s="1"/>
      <c r="D105" s="1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</row>
    <row r="106" spans="1:97" ht="24" customHeight="1" x14ac:dyDescent="0.35">
      <c r="A106" s="1"/>
      <c r="B106" s="1"/>
      <c r="C106" s="1"/>
      <c r="D106" s="1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</row>
    <row r="107" spans="1:97" ht="24" customHeight="1" x14ac:dyDescent="0.35">
      <c r="A107" s="1"/>
      <c r="B107" s="1"/>
      <c r="C107" s="1"/>
      <c r="D107" s="1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</row>
    <row r="108" spans="1:97" ht="24" customHeight="1" x14ac:dyDescent="0.35">
      <c r="A108" s="1"/>
      <c r="B108" s="1"/>
      <c r="C108" s="1"/>
      <c r="D108" s="1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</row>
    <row r="109" spans="1:97" ht="24" customHeight="1" x14ac:dyDescent="0.35">
      <c r="A109" s="1"/>
      <c r="B109" s="1"/>
      <c r="C109" s="1"/>
      <c r="D109" s="1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</row>
    <row r="110" spans="1:97" ht="24" customHeight="1" x14ac:dyDescent="0.35">
      <c r="A110" s="1"/>
      <c r="B110" s="1"/>
      <c r="C110" s="1"/>
      <c r="D110" s="1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</row>
    <row r="111" spans="1:97" ht="24" customHeight="1" x14ac:dyDescent="0.35">
      <c r="A111" s="1"/>
      <c r="B111" s="1"/>
      <c r="C111" s="1"/>
      <c r="D111" s="1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</row>
    <row r="112" spans="1:97" ht="24" customHeight="1" x14ac:dyDescent="0.35">
      <c r="A112" s="1"/>
      <c r="B112" s="1"/>
      <c r="C112" s="1"/>
      <c r="D112" s="1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</row>
    <row r="113" spans="1:97" ht="24" customHeight="1" x14ac:dyDescent="0.35">
      <c r="A113" s="1"/>
      <c r="B113" s="1"/>
      <c r="C113" s="1"/>
      <c r="D113" s="1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</row>
    <row r="114" spans="1:97" ht="24" customHeight="1" x14ac:dyDescent="0.35">
      <c r="A114" s="1"/>
      <c r="B114" s="1"/>
      <c r="C114" s="1"/>
      <c r="D114" s="1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</row>
    <row r="115" spans="1:97" ht="24" customHeight="1" x14ac:dyDescent="0.35">
      <c r="A115" s="1"/>
      <c r="B115" s="1"/>
      <c r="C115" s="1"/>
      <c r="D115" s="1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</row>
    <row r="116" spans="1:97" ht="24" customHeight="1" x14ac:dyDescent="0.35">
      <c r="A116" s="1"/>
      <c r="B116" s="1"/>
      <c r="C116" s="1"/>
      <c r="D116" s="1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</row>
    <row r="117" spans="1:97" ht="24" customHeight="1" x14ac:dyDescent="0.35">
      <c r="A117" s="1"/>
      <c r="B117" s="1"/>
      <c r="C117" s="1"/>
      <c r="D117" s="1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</row>
    <row r="118" spans="1:97" ht="24" customHeight="1" x14ac:dyDescent="0.35">
      <c r="A118" s="1"/>
      <c r="B118" s="1"/>
      <c r="C118" s="1"/>
      <c r="D118" s="1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</row>
    <row r="119" spans="1:97" ht="24" customHeight="1" x14ac:dyDescent="0.35">
      <c r="A119" s="1"/>
      <c r="B119" s="1"/>
      <c r="C119" s="1"/>
      <c r="D119" s="1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</row>
    <row r="120" spans="1:97" ht="24" customHeight="1" x14ac:dyDescent="0.35">
      <c r="A120" s="1"/>
      <c r="B120" s="1"/>
      <c r="C120" s="1"/>
      <c r="D120" s="1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</row>
    <row r="121" spans="1:97" ht="24" customHeight="1" x14ac:dyDescent="0.35">
      <c r="A121" s="1"/>
      <c r="B121" s="1"/>
      <c r="C121" s="1"/>
      <c r="D121" s="1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</row>
    <row r="122" spans="1:97" ht="24" customHeight="1" x14ac:dyDescent="0.35">
      <c r="A122" s="1"/>
      <c r="B122" s="1"/>
      <c r="C122" s="1"/>
      <c r="D122" s="1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</row>
    <row r="123" spans="1:97" ht="24" customHeight="1" x14ac:dyDescent="0.35">
      <c r="A123" s="1"/>
      <c r="B123" s="1"/>
      <c r="C123" s="1"/>
      <c r="D123" s="1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</row>
    <row r="124" spans="1:97" ht="24" customHeight="1" x14ac:dyDescent="0.35">
      <c r="A124" s="1"/>
      <c r="B124" s="1"/>
      <c r="C124" s="1"/>
      <c r="D124" s="1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</row>
    <row r="125" spans="1:97" ht="24" customHeight="1" x14ac:dyDescent="0.35">
      <c r="A125" s="1"/>
      <c r="B125" s="1"/>
      <c r="C125" s="1"/>
      <c r="D125" s="1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</row>
    <row r="126" spans="1:97" ht="24" customHeight="1" x14ac:dyDescent="0.35">
      <c r="A126" s="1"/>
      <c r="B126" s="1"/>
      <c r="C126" s="1"/>
      <c r="D126" s="1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</row>
    <row r="127" spans="1:97" ht="24" customHeight="1" x14ac:dyDescent="0.35">
      <c r="A127" s="1"/>
      <c r="B127" s="1"/>
      <c r="C127" s="1"/>
      <c r="D127" s="1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</row>
    <row r="128" spans="1:97" ht="24" customHeight="1" x14ac:dyDescent="0.35">
      <c r="A128" s="1"/>
      <c r="B128" s="1"/>
      <c r="C128" s="1"/>
      <c r="D128" s="1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</row>
    <row r="129" spans="1:97" ht="24" customHeight="1" x14ac:dyDescent="0.35">
      <c r="A129" s="1"/>
      <c r="B129" s="1"/>
      <c r="C129" s="1"/>
      <c r="D129" s="1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</row>
    <row r="130" spans="1:97" ht="24" customHeight="1" x14ac:dyDescent="0.35">
      <c r="A130" s="1"/>
      <c r="B130" s="1"/>
      <c r="C130" s="1"/>
      <c r="D130" s="1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</row>
    <row r="131" spans="1:97" ht="24" customHeight="1" x14ac:dyDescent="0.35">
      <c r="A131" s="1"/>
      <c r="B131" s="1"/>
      <c r="C131" s="1"/>
      <c r="D131" s="1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</row>
    <row r="132" spans="1:97" ht="24" customHeight="1" x14ac:dyDescent="0.35">
      <c r="A132" s="1"/>
      <c r="B132" s="1"/>
      <c r="C132" s="1"/>
      <c r="D132" s="1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</row>
    <row r="133" spans="1:97" ht="24" customHeight="1" x14ac:dyDescent="0.35">
      <c r="A133" s="1"/>
      <c r="B133" s="1"/>
      <c r="C133" s="1"/>
      <c r="D133" s="1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</row>
    <row r="134" spans="1:97" ht="24" customHeight="1" x14ac:dyDescent="0.35">
      <c r="A134" s="1"/>
      <c r="B134" s="1"/>
      <c r="C134" s="1"/>
      <c r="D134" s="1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</row>
    <row r="135" spans="1:97" ht="24" customHeight="1" x14ac:dyDescent="0.35">
      <c r="A135" s="1"/>
      <c r="B135" s="1"/>
      <c r="C135" s="1"/>
      <c r="D135" s="1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</row>
    <row r="136" spans="1:97" ht="24" customHeight="1" x14ac:dyDescent="0.35">
      <c r="A136" s="1"/>
      <c r="B136" s="1"/>
      <c r="C136" s="1"/>
      <c r="D136" s="1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</row>
    <row r="137" spans="1:97" ht="24" customHeight="1" x14ac:dyDescent="0.35">
      <c r="A137" s="1"/>
      <c r="B137" s="1"/>
      <c r="C137" s="1"/>
      <c r="D137" s="1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</row>
    <row r="138" spans="1:97" ht="24" customHeight="1" x14ac:dyDescent="0.35">
      <c r="A138" s="1"/>
      <c r="B138" s="1"/>
      <c r="C138" s="1"/>
      <c r="D138" s="1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</row>
    <row r="139" spans="1:97" ht="24" customHeight="1" x14ac:dyDescent="0.35">
      <c r="A139" s="1"/>
      <c r="B139" s="1"/>
      <c r="C139" s="1"/>
      <c r="D139" s="1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</row>
    <row r="140" spans="1:97" ht="24" customHeight="1" x14ac:dyDescent="0.35">
      <c r="A140" s="1"/>
      <c r="B140" s="1"/>
      <c r="C140" s="1"/>
      <c r="D140" s="1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</row>
    <row r="141" spans="1:97" ht="24" customHeight="1" x14ac:dyDescent="0.35">
      <c r="A141" s="1"/>
      <c r="B141" s="1"/>
      <c r="C141" s="1"/>
      <c r="D141" s="1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</row>
    <row r="142" spans="1:97" ht="24" customHeight="1" x14ac:dyDescent="0.35">
      <c r="A142" s="1"/>
      <c r="B142" s="1"/>
      <c r="C142" s="1"/>
      <c r="D142" s="1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</row>
    <row r="143" spans="1:97" ht="24" customHeight="1" x14ac:dyDescent="0.35">
      <c r="A143" s="1"/>
      <c r="B143" s="1"/>
      <c r="C143" s="1"/>
      <c r="D143" s="1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</row>
    <row r="144" spans="1:97" ht="24" customHeight="1" x14ac:dyDescent="0.35">
      <c r="A144" s="1"/>
      <c r="B144" s="1"/>
      <c r="C144" s="1"/>
      <c r="D144" s="1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</row>
    <row r="145" spans="1:97" ht="24" customHeight="1" x14ac:dyDescent="0.35">
      <c r="A145" s="1"/>
      <c r="B145" s="1"/>
      <c r="C145" s="1"/>
      <c r="D145" s="1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</row>
    <row r="146" spans="1:97" ht="24" customHeight="1" x14ac:dyDescent="0.35">
      <c r="A146" s="1"/>
      <c r="B146" s="1"/>
      <c r="C146" s="1"/>
      <c r="D146" s="1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</row>
    <row r="147" spans="1:97" ht="24" customHeight="1" x14ac:dyDescent="0.35">
      <c r="A147" s="1"/>
      <c r="B147" s="1"/>
      <c r="C147" s="1"/>
      <c r="D147" s="1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</row>
    <row r="148" spans="1:97" ht="24" customHeight="1" x14ac:dyDescent="0.35">
      <c r="A148" s="1"/>
      <c r="B148" s="1"/>
      <c r="C148" s="1"/>
      <c r="D148" s="1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</row>
    <row r="149" spans="1:97" ht="24" customHeight="1" x14ac:dyDescent="0.35">
      <c r="A149" s="1"/>
      <c r="B149" s="1"/>
      <c r="C149" s="1"/>
      <c r="D149" s="1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</row>
    <row r="150" spans="1:97" ht="24" customHeight="1" x14ac:dyDescent="0.35">
      <c r="A150" s="1"/>
      <c r="B150" s="1"/>
      <c r="C150" s="1"/>
      <c r="D150" s="1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</row>
    <row r="151" spans="1:97" ht="24" customHeight="1" x14ac:dyDescent="0.35">
      <c r="A151" s="1"/>
      <c r="B151" s="1"/>
      <c r="C151" s="1"/>
      <c r="D151" s="1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</row>
    <row r="152" spans="1:97" ht="24" customHeight="1" x14ac:dyDescent="0.35">
      <c r="A152" s="1"/>
      <c r="B152" s="1"/>
      <c r="C152" s="1"/>
      <c r="D152" s="1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</row>
    <row r="153" spans="1:97" ht="24" customHeight="1" x14ac:dyDescent="0.35">
      <c r="A153" s="1"/>
      <c r="B153" s="1"/>
      <c r="C153" s="1"/>
      <c r="D153" s="1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</row>
    <row r="154" spans="1:97" ht="24" customHeight="1" x14ac:dyDescent="0.35">
      <c r="A154" s="1"/>
      <c r="B154" s="1"/>
      <c r="C154" s="1"/>
      <c r="D154" s="1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</row>
    <row r="155" spans="1:97" ht="24" customHeight="1" x14ac:dyDescent="0.35">
      <c r="A155" s="1"/>
      <c r="B155" s="1"/>
      <c r="C155" s="1"/>
      <c r="D155" s="1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</row>
    <row r="156" spans="1:97" ht="24" customHeight="1" x14ac:dyDescent="0.35">
      <c r="A156" s="1"/>
      <c r="B156" s="1"/>
      <c r="C156" s="1"/>
      <c r="D156" s="1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</row>
    <row r="157" spans="1:97" ht="24" customHeight="1" x14ac:dyDescent="0.35">
      <c r="A157" s="1"/>
      <c r="B157" s="1"/>
      <c r="C157" s="1"/>
      <c r="D157" s="1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</row>
    <row r="158" spans="1:97" ht="24" customHeight="1" x14ac:dyDescent="0.35">
      <c r="A158" s="1"/>
      <c r="B158" s="1"/>
      <c r="C158" s="1"/>
      <c r="D158" s="1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</row>
    <row r="159" spans="1:97" ht="24" customHeight="1" x14ac:dyDescent="0.35">
      <c r="A159" s="1"/>
      <c r="B159" s="1"/>
      <c r="C159" s="1"/>
      <c r="D159" s="1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</row>
    <row r="160" spans="1:97" ht="24" customHeight="1" x14ac:dyDescent="0.35">
      <c r="A160" s="1"/>
      <c r="B160" s="1"/>
      <c r="C160" s="1"/>
      <c r="D160" s="1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</row>
    <row r="161" spans="1:97" ht="24" customHeight="1" x14ac:dyDescent="0.35">
      <c r="A161" s="1"/>
      <c r="B161" s="1"/>
      <c r="C161" s="1"/>
      <c r="D161" s="1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</row>
    <row r="162" spans="1:97" ht="24" customHeight="1" x14ac:dyDescent="0.35">
      <c r="A162" s="1"/>
      <c r="B162" s="1"/>
      <c r="C162" s="1"/>
      <c r="D162" s="1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</row>
    <row r="163" spans="1:97" ht="24" customHeight="1" x14ac:dyDescent="0.35">
      <c r="A163" s="1"/>
      <c r="B163" s="1"/>
      <c r="C163" s="1"/>
      <c r="D163" s="1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</row>
    <row r="164" spans="1:97" ht="24" customHeight="1" x14ac:dyDescent="0.35">
      <c r="A164" s="1"/>
      <c r="B164" s="1"/>
      <c r="C164" s="1"/>
      <c r="D164" s="1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</row>
    <row r="165" spans="1:97" ht="24" customHeight="1" x14ac:dyDescent="0.35">
      <c r="A165" s="1"/>
      <c r="B165" s="1"/>
      <c r="C165" s="1"/>
      <c r="D165" s="1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</row>
    <row r="166" spans="1:97" ht="24" customHeight="1" x14ac:dyDescent="0.35">
      <c r="A166" s="1"/>
      <c r="B166" s="1"/>
      <c r="C166" s="1"/>
      <c r="D166" s="1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</row>
    <row r="167" spans="1:97" ht="24" customHeight="1" x14ac:dyDescent="0.35">
      <c r="A167" s="1"/>
      <c r="B167" s="1"/>
      <c r="C167" s="1"/>
      <c r="D167" s="1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</row>
    <row r="168" spans="1:97" ht="24" customHeight="1" x14ac:dyDescent="0.35">
      <c r="A168" s="1"/>
      <c r="B168" s="1"/>
      <c r="C168" s="1"/>
      <c r="D168" s="1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</row>
    <row r="169" spans="1:97" ht="24" customHeight="1" x14ac:dyDescent="0.35">
      <c r="A169" s="1"/>
      <c r="B169" s="1"/>
      <c r="C169" s="1"/>
      <c r="D169" s="1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</row>
    <row r="170" spans="1:97" ht="24" customHeight="1" x14ac:dyDescent="0.35">
      <c r="A170" s="1"/>
      <c r="B170" s="1"/>
      <c r="C170" s="1"/>
      <c r="D170" s="1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</row>
    <row r="171" spans="1:97" ht="24" customHeight="1" x14ac:dyDescent="0.35">
      <c r="A171" s="1"/>
      <c r="B171" s="1"/>
      <c r="C171" s="1"/>
      <c r="D171" s="1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</row>
    <row r="172" spans="1:97" ht="24" customHeight="1" x14ac:dyDescent="0.35">
      <c r="A172" s="1"/>
      <c r="B172" s="1"/>
      <c r="C172" s="1"/>
      <c r="D172" s="1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</row>
    <row r="173" spans="1:97" ht="24" customHeight="1" x14ac:dyDescent="0.35">
      <c r="A173" s="1"/>
      <c r="B173" s="1"/>
      <c r="C173" s="1"/>
      <c r="D173" s="1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</row>
    <row r="174" spans="1:97" ht="24" customHeight="1" x14ac:dyDescent="0.35">
      <c r="A174" s="1"/>
      <c r="B174" s="1"/>
      <c r="C174" s="1"/>
      <c r="D174" s="1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</row>
    <row r="175" spans="1:97" ht="24" customHeight="1" x14ac:dyDescent="0.35">
      <c r="A175" s="1"/>
      <c r="B175" s="1"/>
      <c r="C175" s="1"/>
      <c r="D175" s="1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</row>
    <row r="176" spans="1:97" ht="24" customHeight="1" x14ac:dyDescent="0.35">
      <c r="A176" s="1"/>
      <c r="B176" s="1"/>
      <c r="C176" s="1"/>
      <c r="D176" s="1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</row>
    <row r="177" spans="1:97" ht="24" customHeight="1" x14ac:dyDescent="0.35">
      <c r="A177" s="1"/>
      <c r="B177" s="1"/>
      <c r="C177" s="1"/>
      <c r="D177" s="1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</row>
    <row r="178" spans="1:97" ht="24" customHeight="1" x14ac:dyDescent="0.35">
      <c r="A178" s="1"/>
      <c r="B178" s="1"/>
      <c r="C178" s="1"/>
      <c r="D178" s="1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</row>
    <row r="179" spans="1:97" ht="24" customHeight="1" x14ac:dyDescent="0.35">
      <c r="A179" s="1"/>
      <c r="B179" s="1"/>
      <c r="C179" s="1"/>
      <c r="D179" s="1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</row>
    <row r="180" spans="1:97" ht="24" customHeight="1" x14ac:dyDescent="0.35">
      <c r="A180" s="1"/>
      <c r="B180" s="1"/>
      <c r="C180" s="1"/>
      <c r="D180" s="1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</row>
    <row r="181" spans="1:97" ht="24" customHeight="1" x14ac:dyDescent="0.35">
      <c r="A181" s="1"/>
      <c r="B181" s="1"/>
      <c r="C181" s="1"/>
      <c r="D181" s="1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</row>
    <row r="182" spans="1:97" ht="24" customHeight="1" x14ac:dyDescent="0.35">
      <c r="A182" s="1"/>
      <c r="B182" s="1"/>
      <c r="C182" s="1"/>
      <c r="D182" s="1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</row>
    <row r="183" spans="1:97" ht="24" customHeight="1" x14ac:dyDescent="0.35">
      <c r="A183" s="1"/>
      <c r="B183" s="1"/>
      <c r="C183" s="1"/>
      <c r="D183" s="1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</row>
    <row r="184" spans="1:97" ht="24" customHeight="1" x14ac:dyDescent="0.35">
      <c r="A184" s="1"/>
      <c r="B184" s="1"/>
      <c r="C184" s="1"/>
      <c r="D184" s="1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</row>
    <row r="185" spans="1:97" ht="24" customHeight="1" x14ac:dyDescent="0.35">
      <c r="A185" s="1"/>
      <c r="B185" s="1"/>
      <c r="C185" s="1"/>
      <c r="D185" s="1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</row>
    <row r="186" spans="1:97" ht="24" customHeight="1" x14ac:dyDescent="0.35">
      <c r="A186" s="1"/>
      <c r="B186" s="1"/>
      <c r="C186" s="1"/>
      <c r="D186" s="1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</row>
    <row r="187" spans="1:97" ht="24" customHeight="1" x14ac:dyDescent="0.35">
      <c r="A187" s="1"/>
      <c r="B187" s="1"/>
      <c r="C187" s="1"/>
      <c r="D187" s="1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</row>
    <row r="188" spans="1:97" ht="24" customHeight="1" x14ac:dyDescent="0.35">
      <c r="A188" s="1"/>
      <c r="B188" s="1"/>
      <c r="C188" s="1"/>
      <c r="D188" s="1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</row>
    <row r="189" spans="1:97" ht="24" customHeight="1" x14ac:dyDescent="0.35">
      <c r="A189" s="1"/>
      <c r="B189" s="1"/>
      <c r="C189" s="1"/>
      <c r="D189" s="1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</row>
    <row r="190" spans="1:97" ht="24" customHeight="1" x14ac:dyDescent="0.35">
      <c r="A190" s="1"/>
      <c r="B190" s="1"/>
      <c r="C190" s="1"/>
      <c r="D190" s="1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</row>
    <row r="191" spans="1:97" ht="24" customHeight="1" x14ac:dyDescent="0.35">
      <c r="A191" s="1"/>
      <c r="B191" s="1"/>
      <c r="C191" s="1"/>
      <c r="D191" s="1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</row>
    <row r="192" spans="1:97" ht="24" customHeight="1" x14ac:dyDescent="0.35">
      <c r="A192" s="1"/>
      <c r="B192" s="1"/>
      <c r="C192" s="1"/>
      <c r="D192" s="1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</row>
    <row r="193" spans="1:97" ht="24" customHeight="1" x14ac:dyDescent="0.35">
      <c r="A193" s="1"/>
      <c r="B193" s="1"/>
      <c r="C193" s="1"/>
      <c r="D193" s="1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</row>
    <row r="194" spans="1:97" ht="24" customHeight="1" x14ac:dyDescent="0.35">
      <c r="A194" s="1"/>
      <c r="B194" s="1"/>
      <c r="C194" s="1"/>
      <c r="D194" s="1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</row>
    <row r="195" spans="1:97" ht="24" customHeight="1" x14ac:dyDescent="0.35">
      <c r="A195" s="1"/>
      <c r="B195" s="1"/>
      <c r="C195" s="1"/>
      <c r="D195" s="1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</row>
    <row r="196" spans="1:97" ht="24" customHeight="1" x14ac:dyDescent="0.35">
      <c r="A196" s="1"/>
      <c r="B196" s="1"/>
      <c r="C196" s="1"/>
      <c r="D196" s="1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</row>
    <row r="197" spans="1:97" ht="24" customHeight="1" x14ac:dyDescent="0.35">
      <c r="A197" s="1"/>
      <c r="B197" s="1"/>
      <c r="C197" s="1"/>
      <c r="D197" s="1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</row>
    <row r="198" spans="1:97" ht="24" customHeight="1" x14ac:dyDescent="0.35">
      <c r="A198" s="1"/>
      <c r="B198" s="1"/>
      <c r="C198" s="1"/>
      <c r="D198" s="1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</row>
    <row r="199" spans="1:97" ht="24" customHeight="1" x14ac:dyDescent="0.35">
      <c r="A199" s="1"/>
      <c r="B199" s="1"/>
      <c r="C199" s="1"/>
      <c r="D199" s="1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</row>
    <row r="200" spans="1:97" ht="24" customHeight="1" x14ac:dyDescent="0.35">
      <c r="A200" s="1"/>
      <c r="B200" s="1"/>
      <c r="C200" s="1"/>
      <c r="D200" s="1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</row>
    <row r="201" spans="1:97" ht="24" customHeight="1" x14ac:dyDescent="0.35">
      <c r="A201" s="1"/>
      <c r="B201" s="1"/>
      <c r="C201" s="1"/>
      <c r="D201" s="1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</row>
    <row r="202" spans="1:97" ht="24" customHeight="1" x14ac:dyDescent="0.35">
      <c r="A202" s="1"/>
      <c r="B202" s="1"/>
      <c r="C202" s="1"/>
      <c r="D202" s="1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</row>
    <row r="203" spans="1:97" ht="24" customHeight="1" x14ac:dyDescent="0.35">
      <c r="A203" s="1"/>
      <c r="B203" s="1"/>
      <c r="C203" s="1"/>
      <c r="D203" s="1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</row>
    <row r="204" spans="1:97" ht="24" customHeight="1" x14ac:dyDescent="0.35">
      <c r="A204" s="1"/>
      <c r="B204" s="1"/>
      <c r="C204" s="1"/>
      <c r="D204" s="1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</row>
    <row r="205" spans="1:97" ht="24" customHeight="1" x14ac:dyDescent="0.35">
      <c r="A205" s="1"/>
      <c r="B205" s="1"/>
      <c r="C205" s="1"/>
      <c r="D205" s="1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</row>
    <row r="206" spans="1:97" ht="24" customHeight="1" x14ac:dyDescent="0.35">
      <c r="A206" s="1"/>
      <c r="B206" s="1"/>
      <c r="C206" s="1"/>
      <c r="D206" s="1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</row>
    <row r="207" spans="1:97" ht="24" customHeight="1" x14ac:dyDescent="0.35">
      <c r="A207" s="1"/>
      <c r="B207" s="1"/>
      <c r="C207" s="1"/>
      <c r="D207" s="1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</row>
    <row r="208" spans="1:97" ht="24" customHeight="1" x14ac:dyDescent="0.35">
      <c r="A208" s="1"/>
      <c r="B208" s="1"/>
      <c r="C208" s="1"/>
      <c r="D208" s="1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</row>
    <row r="209" spans="1:97" ht="24" customHeight="1" x14ac:dyDescent="0.35">
      <c r="A209" s="1"/>
      <c r="B209" s="1"/>
      <c r="C209" s="1"/>
      <c r="D209" s="1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  <c r="AQ209" s="8"/>
      <c r="AR209" s="8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</row>
    <row r="210" spans="1:97" ht="24" customHeight="1" x14ac:dyDescent="0.35">
      <c r="A210" s="1"/>
      <c r="B210" s="1"/>
      <c r="C210" s="1"/>
      <c r="D210" s="1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</row>
    <row r="211" spans="1:97" ht="24" customHeight="1" x14ac:dyDescent="0.35">
      <c r="A211" s="1"/>
      <c r="B211" s="1"/>
      <c r="C211" s="1"/>
      <c r="D211" s="1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</row>
    <row r="212" spans="1:97" ht="24" customHeight="1" x14ac:dyDescent="0.35">
      <c r="A212" s="1"/>
      <c r="B212" s="1"/>
      <c r="C212" s="1"/>
      <c r="D212" s="1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  <c r="AQ212" s="8"/>
      <c r="AR212" s="8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</row>
    <row r="213" spans="1:97" ht="24" customHeight="1" x14ac:dyDescent="0.35">
      <c r="A213" s="1"/>
      <c r="B213" s="1"/>
      <c r="C213" s="1"/>
      <c r="D213" s="1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  <c r="AQ213" s="8"/>
      <c r="AR213" s="8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</row>
    <row r="214" spans="1:97" ht="24" customHeight="1" x14ac:dyDescent="0.35">
      <c r="A214" s="1"/>
      <c r="B214" s="1"/>
      <c r="C214" s="1"/>
      <c r="D214" s="1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  <c r="AQ214" s="8"/>
      <c r="AR214" s="8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</row>
    <row r="215" spans="1:97" ht="24" customHeight="1" x14ac:dyDescent="0.35">
      <c r="A215" s="1"/>
      <c r="B215" s="1"/>
      <c r="C215" s="1"/>
      <c r="D215" s="1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8"/>
      <c r="AG215" s="8"/>
      <c r="AH215" s="8"/>
      <c r="AI215" s="8"/>
      <c r="AJ215" s="8"/>
      <c r="AK215" s="8"/>
      <c r="AL215" s="8"/>
      <c r="AM215" s="8"/>
      <c r="AN215" s="8"/>
      <c r="AO215" s="8"/>
      <c r="AP215" s="8"/>
      <c r="AQ215" s="8"/>
      <c r="AR215" s="8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</row>
    <row r="216" spans="1:97" ht="24" customHeight="1" x14ac:dyDescent="0.35">
      <c r="A216" s="1"/>
      <c r="B216" s="1"/>
      <c r="C216" s="1"/>
      <c r="D216" s="1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  <c r="AQ216" s="8"/>
      <c r="AR216" s="8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</row>
    <row r="217" spans="1:97" ht="24" customHeight="1" x14ac:dyDescent="0.35">
      <c r="A217" s="1"/>
      <c r="B217" s="1"/>
      <c r="C217" s="1"/>
      <c r="D217" s="1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8"/>
      <c r="AQ217" s="8"/>
      <c r="AR217" s="8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</row>
    <row r="218" spans="1:97" ht="24" customHeight="1" x14ac:dyDescent="0.35">
      <c r="A218" s="1"/>
      <c r="B218" s="1"/>
      <c r="C218" s="1"/>
      <c r="D218" s="1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  <c r="AQ218" s="8"/>
      <c r="AR218" s="8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</row>
    <row r="219" spans="1:97" ht="24" customHeight="1" x14ac:dyDescent="0.35">
      <c r="A219" s="1"/>
      <c r="B219" s="1"/>
      <c r="C219" s="1"/>
      <c r="D219" s="1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  <c r="AQ219" s="8"/>
      <c r="AR219" s="8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</row>
    <row r="220" spans="1:97" ht="24" customHeight="1" x14ac:dyDescent="0.35">
      <c r="A220" s="1"/>
      <c r="B220" s="1"/>
      <c r="C220" s="1"/>
      <c r="D220" s="1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  <c r="AQ220" s="8"/>
      <c r="AR220" s="8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</row>
    <row r="221" spans="1:97" ht="24" customHeight="1" x14ac:dyDescent="0.35">
      <c r="A221" s="1"/>
      <c r="B221" s="1"/>
      <c r="C221" s="1"/>
      <c r="D221" s="1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8"/>
      <c r="AG221" s="8"/>
      <c r="AH221" s="8"/>
      <c r="AI221" s="8"/>
      <c r="AJ221" s="8"/>
      <c r="AK221" s="8"/>
      <c r="AL221" s="8"/>
      <c r="AM221" s="8"/>
      <c r="AN221" s="8"/>
      <c r="AO221" s="8"/>
      <c r="AP221" s="8"/>
      <c r="AQ221" s="8"/>
      <c r="AR221" s="8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</row>
    <row r="222" spans="1:97" ht="24" customHeight="1" x14ac:dyDescent="0.35">
      <c r="A222" s="1"/>
      <c r="B222" s="1"/>
      <c r="C222" s="1"/>
      <c r="D222" s="1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8"/>
      <c r="AG222" s="8"/>
      <c r="AH222" s="8"/>
      <c r="AI222" s="8"/>
      <c r="AJ222" s="8"/>
      <c r="AK222" s="8"/>
      <c r="AL222" s="8"/>
      <c r="AM222" s="8"/>
      <c r="AN222" s="8"/>
      <c r="AO222" s="8"/>
      <c r="AP222" s="8"/>
      <c r="AQ222" s="8"/>
      <c r="AR222" s="8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</row>
    <row r="223" spans="1:97" ht="24" customHeight="1" x14ac:dyDescent="0.35">
      <c r="A223" s="1"/>
      <c r="B223" s="1"/>
      <c r="C223" s="1"/>
      <c r="D223" s="1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</row>
    <row r="224" spans="1:97" ht="24" customHeight="1" x14ac:dyDescent="0.35">
      <c r="A224" s="1"/>
      <c r="B224" s="1"/>
      <c r="C224" s="1"/>
      <c r="D224" s="1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</row>
    <row r="225" spans="1:97" ht="24" customHeight="1" x14ac:dyDescent="0.35">
      <c r="A225" s="1"/>
      <c r="B225" s="1"/>
      <c r="C225" s="1"/>
      <c r="D225" s="1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8"/>
      <c r="AG225" s="8"/>
      <c r="AH225" s="8"/>
      <c r="AI225" s="8"/>
      <c r="AJ225" s="8"/>
      <c r="AK225" s="8"/>
      <c r="AL225" s="8"/>
      <c r="AM225" s="8"/>
      <c r="AN225" s="8"/>
      <c r="AO225" s="8"/>
      <c r="AP225" s="8"/>
      <c r="AQ225" s="8"/>
      <c r="AR225" s="8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</row>
    <row r="226" spans="1:97" ht="24" customHeight="1" x14ac:dyDescent="0.35">
      <c r="A226" s="1"/>
      <c r="B226" s="1"/>
      <c r="C226" s="1"/>
      <c r="D226" s="1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</row>
    <row r="227" spans="1:97" ht="24" customHeight="1" x14ac:dyDescent="0.35">
      <c r="A227" s="1"/>
      <c r="B227" s="1"/>
      <c r="C227" s="1"/>
      <c r="D227" s="1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</row>
    <row r="228" spans="1:97" ht="24" customHeight="1" x14ac:dyDescent="0.35">
      <c r="A228" s="1"/>
      <c r="B228" s="1"/>
      <c r="C228" s="1"/>
      <c r="D228" s="1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</row>
    <row r="229" spans="1:97" ht="24" customHeight="1" x14ac:dyDescent="0.35">
      <c r="A229" s="1"/>
      <c r="B229" s="1"/>
      <c r="C229" s="1"/>
      <c r="D229" s="1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</row>
    <row r="230" spans="1:97" ht="24" customHeight="1" x14ac:dyDescent="0.35">
      <c r="A230" s="1"/>
      <c r="B230" s="1"/>
      <c r="C230" s="1"/>
      <c r="D230" s="1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</row>
    <row r="231" spans="1:97" ht="24" customHeight="1" x14ac:dyDescent="0.35">
      <c r="A231" s="1"/>
      <c r="B231" s="1"/>
      <c r="C231" s="1"/>
      <c r="D231" s="1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8"/>
      <c r="AG231" s="8"/>
      <c r="AH231" s="8"/>
      <c r="AI231" s="8"/>
      <c r="AJ231" s="8"/>
      <c r="AK231" s="8"/>
      <c r="AL231" s="8"/>
      <c r="AM231" s="8"/>
      <c r="AN231" s="8"/>
      <c r="AO231" s="8"/>
      <c r="AP231" s="8"/>
      <c r="AQ231" s="8"/>
      <c r="AR231" s="8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</row>
    <row r="232" spans="1:97" ht="24" customHeight="1" x14ac:dyDescent="0.35">
      <c r="A232" s="1"/>
      <c r="B232" s="1"/>
      <c r="C232" s="1"/>
      <c r="D232" s="1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8"/>
      <c r="AG232" s="8"/>
      <c r="AH232" s="8"/>
      <c r="AI232" s="8"/>
      <c r="AJ232" s="8"/>
      <c r="AK232" s="8"/>
      <c r="AL232" s="8"/>
      <c r="AM232" s="8"/>
      <c r="AN232" s="8"/>
      <c r="AO232" s="8"/>
      <c r="AP232" s="8"/>
      <c r="AQ232" s="8"/>
      <c r="AR232" s="8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</row>
    <row r="233" spans="1:97" ht="24" customHeight="1" x14ac:dyDescent="0.35">
      <c r="A233" s="1"/>
      <c r="B233" s="1"/>
      <c r="C233" s="1"/>
      <c r="D233" s="1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8"/>
      <c r="AG233" s="8"/>
      <c r="AH233" s="8"/>
      <c r="AI233" s="8"/>
      <c r="AJ233" s="8"/>
      <c r="AK233" s="8"/>
      <c r="AL233" s="8"/>
      <c r="AM233" s="8"/>
      <c r="AN233" s="8"/>
      <c r="AO233" s="8"/>
      <c r="AP233" s="8"/>
      <c r="AQ233" s="8"/>
      <c r="AR233" s="8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</row>
    <row r="234" spans="1:97" ht="24" customHeight="1" x14ac:dyDescent="0.35">
      <c r="A234" s="1"/>
      <c r="B234" s="1"/>
      <c r="C234" s="1"/>
      <c r="D234" s="1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8"/>
      <c r="AG234" s="8"/>
      <c r="AH234" s="8"/>
      <c r="AI234" s="8"/>
      <c r="AJ234" s="8"/>
      <c r="AK234" s="8"/>
      <c r="AL234" s="8"/>
      <c r="AM234" s="8"/>
      <c r="AN234" s="8"/>
      <c r="AO234" s="8"/>
      <c r="AP234" s="8"/>
      <c r="AQ234" s="8"/>
      <c r="AR234" s="8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</row>
    <row r="235" spans="1:97" ht="24" customHeight="1" x14ac:dyDescent="0.35">
      <c r="A235" s="1"/>
      <c r="B235" s="1"/>
      <c r="C235" s="1"/>
      <c r="D235" s="1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8"/>
      <c r="AG235" s="8"/>
      <c r="AH235" s="8"/>
      <c r="AI235" s="8"/>
      <c r="AJ235" s="8"/>
      <c r="AK235" s="8"/>
      <c r="AL235" s="8"/>
      <c r="AM235" s="8"/>
      <c r="AN235" s="8"/>
      <c r="AO235" s="8"/>
      <c r="AP235" s="8"/>
      <c r="AQ235" s="8"/>
      <c r="AR235" s="8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</row>
    <row r="236" spans="1:97" ht="24" customHeight="1" x14ac:dyDescent="0.35">
      <c r="A236" s="1"/>
      <c r="B236" s="1"/>
      <c r="C236" s="1"/>
      <c r="D236" s="1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8"/>
      <c r="AG236" s="8"/>
      <c r="AH236" s="8"/>
      <c r="AI236" s="8"/>
      <c r="AJ236" s="8"/>
      <c r="AK236" s="8"/>
      <c r="AL236" s="8"/>
      <c r="AM236" s="8"/>
      <c r="AN236" s="8"/>
      <c r="AO236" s="8"/>
      <c r="AP236" s="8"/>
      <c r="AQ236" s="8"/>
      <c r="AR236" s="8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</row>
    <row r="237" spans="1:97" ht="24" customHeight="1" x14ac:dyDescent="0.35">
      <c r="A237" s="1"/>
      <c r="B237" s="1"/>
      <c r="C237" s="1"/>
      <c r="D237" s="1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8"/>
      <c r="AG237" s="8"/>
      <c r="AH237" s="8"/>
      <c r="AI237" s="8"/>
      <c r="AJ237" s="8"/>
      <c r="AK237" s="8"/>
      <c r="AL237" s="8"/>
      <c r="AM237" s="8"/>
      <c r="AN237" s="8"/>
      <c r="AO237" s="8"/>
      <c r="AP237" s="8"/>
      <c r="AQ237" s="8"/>
      <c r="AR237" s="8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</row>
    <row r="238" spans="1:97" ht="24" customHeight="1" x14ac:dyDescent="0.35">
      <c r="A238" s="1"/>
      <c r="B238" s="1"/>
      <c r="C238" s="1"/>
      <c r="D238" s="1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8"/>
      <c r="AG238" s="8"/>
      <c r="AH238" s="8"/>
      <c r="AI238" s="8"/>
      <c r="AJ238" s="8"/>
      <c r="AK238" s="8"/>
      <c r="AL238" s="8"/>
      <c r="AM238" s="8"/>
      <c r="AN238" s="8"/>
      <c r="AO238" s="8"/>
      <c r="AP238" s="8"/>
      <c r="AQ238" s="8"/>
      <c r="AR238" s="8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</row>
    <row r="239" spans="1:97" ht="24" customHeight="1" x14ac:dyDescent="0.35">
      <c r="A239" s="1"/>
      <c r="B239" s="1"/>
      <c r="C239" s="1"/>
      <c r="D239" s="1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8"/>
      <c r="AG239" s="8"/>
      <c r="AH239" s="8"/>
      <c r="AI239" s="8"/>
      <c r="AJ239" s="8"/>
      <c r="AK239" s="8"/>
      <c r="AL239" s="8"/>
      <c r="AM239" s="8"/>
      <c r="AN239" s="8"/>
      <c r="AO239" s="8"/>
      <c r="AP239" s="8"/>
      <c r="AQ239" s="8"/>
      <c r="AR239" s="8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</row>
    <row r="240" spans="1:97" ht="24" customHeight="1" x14ac:dyDescent="0.35">
      <c r="A240" s="1"/>
      <c r="B240" s="1"/>
      <c r="C240" s="1"/>
      <c r="D240" s="1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8"/>
      <c r="AG240" s="8"/>
      <c r="AH240" s="8"/>
      <c r="AI240" s="8"/>
      <c r="AJ240" s="8"/>
      <c r="AK240" s="8"/>
      <c r="AL240" s="8"/>
      <c r="AM240" s="8"/>
      <c r="AN240" s="8"/>
      <c r="AO240" s="8"/>
      <c r="AP240" s="8"/>
      <c r="AQ240" s="8"/>
      <c r="AR240" s="8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</row>
    <row r="241" spans="1:97" ht="24" customHeight="1" x14ac:dyDescent="0.35">
      <c r="A241" s="1"/>
      <c r="B241" s="1"/>
      <c r="C241" s="1"/>
      <c r="D241" s="1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8"/>
      <c r="AG241" s="8"/>
      <c r="AH241" s="8"/>
      <c r="AI241" s="8"/>
      <c r="AJ241" s="8"/>
      <c r="AK241" s="8"/>
      <c r="AL241" s="8"/>
      <c r="AM241" s="8"/>
      <c r="AN241" s="8"/>
      <c r="AO241" s="8"/>
      <c r="AP241" s="8"/>
      <c r="AQ241" s="8"/>
      <c r="AR241" s="8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</row>
    <row r="242" spans="1:97" ht="24" customHeight="1" x14ac:dyDescent="0.35">
      <c r="A242" s="1"/>
      <c r="B242" s="1"/>
      <c r="C242" s="1"/>
      <c r="D242" s="1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8"/>
      <c r="AG242" s="8"/>
      <c r="AH242" s="8"/>
      <c r="AI242" s="8"/>
      <c r="AJ242" s="8"/>
      <c r="AK242" s="8"/>
      <c r="AL242" s="8"/>
      <c r="AM242" s="8"/>
      <c r="AN242" s="8"/>
      <c r="AO242" s="8"/>
      <c r="AP242" s="8"/>
      <c r="AQ242" s="8"/>
      <c r="AR242" s="8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</row>
    <row r="243" spans="1:97" ht="24" customHeight="1" x14ac:dyDescent="0.35">
      <c r="A243" s="1"/>
      <c r="B243" s="1"/>
      <c r="C243" s="1"/>
      <c r="D243" s="1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8"/>
      <c r="AG243" s="8"/>
      <c r="AH243" s="8"/>
      <c r="AI243" s="8"/>
      <c r="AJ243" s="8"/>
      <c r="AK243" s="8"/>
      <c r="AL243" s="8"/>
      <c r="AM243" s="8"/>
      <c r="AN243" s="8"/>
      <c r="AO243" s="8"/>
      <c r="AP243" s="8"/>
      <c r="AQ243" s="8"/>
      <c r="AR243" s="8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</row>
    <row r="244" spans="1:97" ht="24" customHeight="1" x14ac:dyDescent="0.35">
      <c r="A244" s="1"/>
      <c r="B244" s="1"/>
      <c r="C244" s="1"/>
      <c r="D244" s="1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8"/>
      <c r="AG244" s="8"/>
      <c r="AH244" s="8"/>
      <c r="AI244" s="8"/>
      <c r="AJ244" s="8"/>
      <c r="AK244" s="8"/>
      <c r="AL244" s="8"/>
      <c r="AM244" s="8"/>
      <c r="AN244" s="8"/>
      <c r="AO244" s="8"/>
      <c r="AP244" s="8"/>
      <c r="AQ244" s="8"/>
      <c r="AR244" s="8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</row>
    <row r="245" spans="1:97" ht="24" customHeight="1" x14ac:dyDescent="0.35">
      <c r="A245" s="1"/>
      <c r="B245" s="1"/>
      <c r="C245" s="1"/>
      <c r="D245" s="1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8"/>
      <c r="AG245" s="8"/>
      <c r="AH245" s="8"/>
      <c r="AI245" s="8"/>
      <c r="AJ245" s="8"/>
      <c r="AK245" s="8"/>
      <c r="AL245" s="8"/>
      <c r="AM245" s="8"/>
      <c r="AN245" s="8"/>
      <c r="AO245" s="8"/>
      <c r="AP245" s="8"/>
      <c r="AQ245" s="8"/>
      <c r="AR245" s="8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</row>
    <row r="246" spans="1:97" ht="24" customHeight="1" x14ac:dyDescent="0.35">
      <c r="A246" s="1"/>
      <c r="B246" s="1"/>
      <c r="C246" s="1"/>
      <c r="D246" s="1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8"/>
      <c r="AG246" s="8"/>
      <c r="AH246" s="8"/>
      <c r="AI246" s="8"/>
      <c r="AJ246" s="8"/>
      <c r="AK246" s="8"/>
      <c r="AL246" s="8"/>
      <c r="AM246" s="8"/>
      <c r="AN246" s="8"/>
      <c r="AO246" s="8"/>
      <c r="AP246" s="8"/>
      <c r="AQ246" s="8"/>
      <c r="AR246" s="8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</row>
    <row r="247" spans="1:97" ht="24" customHeight="1" x14ac:dyDescent="0.35">
      <c r="A247" s="1"/>
      <c r="B247" s="1"/>
      <c r="C247" s="1"/>
      <c r="D247" s="1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8"/>
      <c r="AG247" s="8"/>
      <c r="AH247" s="8"/>
      <c r="AI247" s="8"/>
      <c r="AJ247" s="8"/>
      <c r="AK247" s="8"/>
      <c r="AL247" s="8"/>
      <c r="AM247" s="8"/>
      <c r="AN247" s="8"/>
      <c r="AO247" s="8"/>
      <c r="AP247" s="8"/>
      <c r="AQ247" s="8"/>
      <c r="AR247" s="8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</row>
    <row r="248" spans="1:97" ht="24" customHeight="1" x14ac:dyDescent="0.35">
      <c r="A248" s="1"/>
      <c r="B248" s="1"/>
      <c r="C248" s="1"/>
      <c r="D248" s="1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8"/>
      <c r="AG248" s="8"/>
      <c r="AH248" s="8"/>
      <c r="AI248" s="8"/>
      <c r="AJ248" s="8"/>
      <c r="AK248" s="8"/>
      <c r="AL248" s="8"/>
      <c r="AM248" s="8"/>
      <c r="AN248" s="8"/>
      <c r="AO248" s="8"/>
      <c r="AP248" s="8"/>
      <c r="AQ248" s="8"/>
      <c r="AR248" s="8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</row>
    <row r="249" spans="1:97" ht="24" customHeight="1" x14ac:dyDescent="0.35">
      <c r="A249" s="1"/>
      <c r="B249" s="1"/>
      <c r="C249" s="1"/>
      <c r="D249" s="1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8"/>
      <c r="AG249" s="8"/>
      <c r="AH249" s="8"/>
      <c r="AI249" s="8"/>
      <c r="AJ249" s="8"/>
      <c r="AK249" s="8"/>
      <c r="AL249" s="8"/>
      <c r="AM249" s="8"/>
      <c r="AN249" s="8"/>
      <c r="AO249" s="8"/>
      <c r="AP249" s="8"/>
      <c r="AQ249" s="8"/>
      <c r="AR249" s="8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</row>
    <row r="250" spans="1:97" ht="24" customHeight="1" x14ac:dyDescent="0.35">
      <c r="A250" s="1"/>
      <c r="B250" s="1"/>
      <c r="C250" s="1"/>
      <c r="D250" s="1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8"/>
      <c r="AG250" s="8"/>
      <c r="AH250" s="8"/>
      <c r="AI250" s="8"/>
      <c r="AJ250" s="8"/>
      <c r="AK250" s="8"/>
      <c r="AL250" s="8"/>
      <c r="AM250" s="8"/>
      <c r="AN250" s="8"/>
      <c r="AO250" s="8"/>
      <c r="AP250" s="8"/>
      <c r="AQ250" s="8"/>
      <c r="AR250" s="8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</row>
    <row r="251" spans="1:97" ht="24" customHeight="1" x14ac:dyDescent="0.35">
      <c r="A251" s="1"/>
      <c r="B251" s="1"/>
      <c r="C251" s="1"/>
      <c r="D251" s="1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8"/>
      <c r="AG251" s="8"/>
      <c r="AH251" s="8"/>
      <c r="AI251" s="8"/>
      <c r="AJ251" s="8"/>
      <c r="AK251" s="8"/>
      <c r="AL251" s="8"/>
      <c r="AM251" s="8"/>
      <c r="AN251" s="8"/>
      <c r="AO251" s="8"/>
      <c r="AP251" s="8"/>
      <c r="AQ251" s="8"/>
      <c r="AR251" s="8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</row>
    <row r="252" spans="1:97" ht="24" customHeight="1" x14ac:dyDescent="0.35">
      <c r="A252" s="1"/>
      <c r="B252" s="1"/>
      <c r="C252" s="1"/>
      <c r="D252" s="1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8"/>
      <c r="AG252" s="8"/>
      <c r="AH252" s="8"/>
      <c r="AI252" s="8"/>
      <c r="AJ252" s="8"/>
      <c r="AK252" s="8"/>
      <c r="AL252" s="8"/>
      <c r="AM252" s="8"/>
      <c r="AN252" s="8"/>
      <c r="AO252" s="8"/>
      <c r="AP252" s="8"/>
      <c r="AQ252" s="8"/>
      <c r="AR252" s="8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</row>
    <row r="253" spans="1:97" ht="24" customHeight="1" x14ac:dyDescent="0.35">
      <c r="A253" s="1"/>
      <c r="B253" s="1"/>
      <c r="C253" s="1"/>
      <c r="D253" s="1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8"/>
      <c r="AG253" s="8"/>
      <c r="AH253" s="8"/>
      <c r="AI253" s="8"/>
      <c r="AJ253" s="8"/>
      <c r="AK253" s="8"/>
      <c r="AL253" s="8"/>
      <c r="AM253" s="8"/>
      <c r="AN253" s="8"/>
      <c r="AO253" s="8"/>
      <c r="AP253" s="8"/>
      <c r="AQ253" s="8"/>
      <c r="AR253" s="8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</row>
    <row r="254" spans="1:97" ht="24" customHeight="1" x14ac:dyDescent="0.35">
      <c r="A254" s="1"/>
      <c r="B254" s="1"/>
      <c r="C254" s="1"/>
      <c r="D254" s="1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8"/>
      <c r="AG254" s="8"/>
      <c r="AH254" s="8"/>
      <c r="AI254" s="8"/>
      <c r="AJ254" s="8"/>
      <c r="AK254" s="8"/>
      <c r="AL254" s="8"/>
      <c r="AM254" s="8"/>
      <c r="AN254" s="8"/>
      <c r="AO254" s="8"/>
      <c r="AP254" s="8"/>
      <c r="AQ254" s="8"/>
      <c r="AR254" s="8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</row>
    <row r="255" spans="1:97" ht="24" customHeight="1" x14ac:dyDescent="0.35">
      <c r="A255" s="1"/>
      <c r="B255" s="1"/>
      <c r="C255" s="1"/>
      <c r="D255" s="1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8"/>
      <c r="AG255" s="8"/>
      <c r="AH255" s="8"/>
      <c r="AI255" s="8"/>
      <c r="AJ255" s="8"/>
      <c r="AK255" s="8"/>
      <c r="AL255" s="8"/>
      <c r="AM255" s="8"/>
      <c r="AN255" s="8"/>
      <c r="AO255" s="8"/>
      <c r="AP255" s="8"/>
      <c r="AQ255" s="8"/>
      <c r="AR255" s="8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</row>
    <row r="256" spans="1:97" ht="24" customHeight="1" x14ac:dyDescent="0.35">
      <c r="A256" s="1"/>
      <c r="B256" s="1"/>
      <c r="C256" s="1"/>
      <c r="D256" s="1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8"/>
      <c r="AG256" s="8"/>
      <c r="AH256" s="8"/>
      <c r="AI256" s="8"/>
      <c r="AJ256" s="8"/>
      <c r="AK256" s="8"/>
      <c r="AL256" s="8"/>
      <c r="AM256" s="8"/>
      <c r="AN256" s="8"/>
      <c r="AO256" s="8"/>
      <c r="AP256" s="8"/>
      <c r="AQ256" s="8"/>
      <c r="AR256" s="8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</row>
    <row r="257" spans="1:97" ht="24" customHeight="1" x14ac:dyDescent="0.35">
      <c r="A257" s="1"/>
      <c r="B257" s="1"/>
      <c r="C257" s="1"/>
      <c r="D257" s="1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8"/>
      <c r="AG257" s="8"/>
      <c r="AH257" s="8"/>
      <c r="AI257" s="8"/>
      <c r="AJ257" s="8"/>
      <c r="AK257" s="8"/>
      <c r="AL257" s="8"/>
      <c r="AM257" s="8"/>
      <c r="AN257" s="8"/>
      <c r="AO257" s="8"/>
      <c r="AP257" s="8"/>
      <c r="AQ257" s="8"/>
      <c r="AR257" s="8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</row>
    <row r="258" spans="1:97" ht="24" customHeight="1" x14ac:dyDescent="0.35">
      <c r="A258" s="1"/>
      <c r="B258" s="1"/>
      <c r="C258" s="1"/>
      <c r="D258" s="1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8"/>
      <c r="AG258" s="8"/>
      <c r="AH258" s="8"/>
      <c r="AI258" s="8"/>
      <c r="AJ258" s="8"/>
      <c r="AK258" s="8"/>
      <c r="AL258" s="8"/>
      <c r="AM258" s="8"/>
      <c r="AN258" s="8"/>
      <c r="AO258" s="8"/>
      <c r="AP258" s="8"/>
      <c r="AQ258" s="8"/>
      <c r="AR258" s="8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</row>
    <row r="259" spans="1:97" ht="24" customHeight="1" x14ac:dyDescent="0.35">
      <c r="A259" s="1"/>
      <c r="B259" s="1"/>
      <c r="C259" s="1"/>
      <c r="D259" s="1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8"/>
      <c r="AG259" s="8"/>
      <c r="AH259" s="8"/>
      <c r="AI259" s="8"/>
      <c r="AJ259" s="8"/>
      <c r="AK259" s="8"/>
      <c r="AL259" s="8"/>
      <c r="AM259" s="8"/>
      <c r="AN259" s="8"/>
      <c r="AO259" s="8"/>
      <c r="AP259" s="8"/>
      <c r="AQ259" s="8"/>
      <c r="AR259" s="8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</row>
    <row r="260" spans="1:97" ht="24" customHeight="1" x14ac:dyDescent="0.35">
      <c r="A260" s="1"/>
      <c r="B260" s="1"/>
      <c r="C260" s="1"/>
      <c r="D260" s="1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8"/>
      <c r="AG260" s="8"/>
      <c r="AH260" s="8"/>
      <c r="AI260" s="8"/>
      <c r="AJ260" s="8"/>
      <c r="AK260" s="8"/>
      <c r="AL260" s="8"/>
      <c r="AM260" s="8"/>
      <c r="AN260" s="8"/>
      <c r="AO260" s="8"/>
      <c r="AP260" s="8"/>
      <c r="AQ260" s="8"/>
      <c r="AR260" s="8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</row>
    <row r="261" spans="1:97" ht="24" customHeight="1" x14ac:dyDescent="0.35">
      <c r="A261" s="1"/>
      <c r="B261" s="1"/>
      <c r="C261" s="1"/>
      <c r="D261" s="1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8"/>
      <c r="AG261" s="8"/>
      <c r="AH261" s="8"/>
      <c r="AI261" s="8"/>
      <c r="AJ261" s="8"/>
      <c r="AK261" s="8"/>
      <c r="AL261" s="8"/>
      <c r="AM261" s="8"/>
      <c r="AN261" s="8"/>
      <c r="AO261" s="8"/>
      <c r="AP261" s="8"/>
      <c r="AQ261" s="8"/>
      <c r="AR261" s="8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</row>
    <row r="262" spans="1:97" ht="24" customHeight="1" x14ac:dyDescent="0.35">
      <c r="A262" s="1"/>
      <c r="B262" s="1"/>
      <c r="C262" s="1"/>
      <c r="D262" s="1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8"/>
      <c r="AG262" s="8"/>
      <c r="AH262" s="8"/>
      <c r="AI262" s="8"/>
      <c r="AJ262" s="8"/>
      <c r="AK262" s="8"/>
      <c r="AL262" s="8"/>
      <c r="AM262" s="8"/>
      <c r="AN262" s="8"/>
      <c r="AO262" s="8"/>
      <c r="AP262" s="8"/>
      <c r="AQ262" s="8"/>
      <c r="AR262" s="8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</row>
    <row r="263" spans="1:97" ht="24" customHeight="1" x14ac:dyDescent="0.35">
      <c r="A263" s="1"/>
      <c r="B263" s="1"/>
      <c r="C263" s="1"/>
      <c r="D263" s="1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8"/>
      <c r="AG263" s="8"/>
      <c r="AH263" s="8"/>
      <c r="AI263" s="8"/>
      <c r="AJ263" s="8"/>
      <c r="AK263" s="8"/>
      <c r="AL263" s="8"/>
      <c r="AM263" s="8"/>
      <c r="AN263" s="8"/>
      <c r="AO263" s="8"/>
      <c r="AP263" s="8"/>
      <c r="AQ263" s="8"/>
      <c r="AR263" s="8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</row>
    <row r="264" spans="1:97" ht="15.75" customHeight="1" x14ac:dyDescent="0.2"/>
    <row r="265" spans="1:97" ht="15.75" customHeight="1" x14ac:dyDescent="0.2"/>
    <row r="266" spans="1:97" ht="15.75" customHeight="1" x14ac:dyDescent="0.2"/>
    <row r="267" spans="1:97" ht="15.75" customHeight="1" x14ac:dyDescent="0.2"/>
    <row r="268" spans="1:97" ht="15.75" customHeight="1" x14ac:dyDescent="0.2"/>
    <row r="269" spans="1:97" ht="15.75" customHeight="1" x14ac:dyDescent="0.2"/>
    <row r="270" spans="1:97" ht="15.75" customHeight="1" x14ac:dyDescent="0.2"/>
    <row r="271" spans="1:97" ht="15.75" customHeight="1" x14ac:dyDescent="0.2"/>
    <row r="272" spans="1:97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</sheetData>
  <mergeCells count="36">
    <mergeCell ref="CH3:CS3"/>
    <mergeCell ref="BV4:BY4"/>
    <mergeCell ref="BB3:BK3"/>
    <mergeCell ref="AF3:BA3"/>
    <mergeCell ref="AQ4:BA4"/>
    <mergeCell ref="BB4:BK4"/>
    <mergeCell ref="A4:B4"/>
    <mergeCell ref="P60:Q60"/>
    <mergeCell ref="P62:Q62"/>
    <mergeCell ref="P61:Q61"/>
    <mergeCell ref="CP5:CS5"/>
    <mergeCell ref="CH5:CO5"/>
    <mergeCell ref="BX5:BY5"/>
    <mergeCell ref="BV5:BW5"/>
    <mergeCell ref="CA4:CG4"/>
    <mergeCell ref="CH4:CS4"/>
    <mergeCell ref="P59:Q59"/>
    <mergeCell ref="P57:Q57"/>
    <mergeCell ref="P58:Q58"/>
    <mergeCell ref="N5:T5"/>
    <mergeCell ref="F4:T4"/>
    <mergeCell ref="G5:K5"/>
    <mergeCell ref="CF5:CG5"/>
    <mergeCell ref="CA5:CC5"/>
    <mergeCell ref="AU5:BA5"/>
    <mergeCell ref="D3:AC3"/>
    <mergeCell ref="BQ5:BS5"/>
    <mergeCell ref="BQ4:BS4"/>
    <mergeCell ref="BT3:CG3"/>
    <mergeCell ref="BE5:BK5"/>
    <mergeCell ref="BL3:BS3"/>
    <mergeCell ref="AF4:AP4"/>
    <mergeCell ref="V4:AE4"/>
    <mergeCell ref="AQ5:AT5"/>
    <mergeCell ref="AJ5:AP5"/>
    <mergeCell ref="AF5:AI5"/>
  </mergeCells>
  <pageMargins left="0.19685039370078741" right="0" top="0.39370078740157483" bottom="0" header="0" footer="0"/>
  <pageSetup paperSize="9" scale="64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0000"/>
  </sheetPr>
  <dimension ref="A1:Z1000"/>
  <sheetViews>
    <sheetView workbookViewId="0"/>
  </sheetViews>
  <sheetFormatPr defaultColWidth="12.625" defaultRowHeight="15" customHeight="1" x14ac:dyDescent="0.2"/>
  <cols>
    <col min="1" max="1" width="3.375" customWidth="1"/>
    <col min="2" max="2" width="43.625" customWidth="1"/>
    <col min="3" max="3" width="17" customWidth="1"/>
    <col min="4" max="4" width="12" customWidth="1"/>
    <col min="5" max="5" width="12.5" customWidth="1"/>
    <col min="6" max="6" width="9" customWidth="1"/>
    <col min="7" max="26" width="8.625" customWidth="1"/>
  </cols>
  <sheetData>
    <row r="1" spans="1:26" ht="24" customHeight="1" x14ac:dyDescent="0.35">
      <c r="A1" s="279" t="s">
        <v>2</v>
      </c>
      <c r="B1" s="275"/>
      <c r="C1" s="275"/>
      <c r="D1" s="275"/>
      <c r="E1" s="275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4" customHeight="1" x14ac:dyDescent="0.35">
      <c r="A2" s="280" t="s">
        <v>3</v>
      </c>
      <c r="B2" s="275"/>
      <c r="C2" s="275"/>
      <c r="D2" s="275"/>
      <c r="E2" s="27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4" customHeight="1" x14ac:dyDescent="0.35">
      <c r="A3" s="15" t="s">
        <v>5</v>
      </c>
      <c r="B3" s="16"/>
      <c r="C3" s="16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spans="1:26" ht="24" customHeight="1" x14ac:dyDescent="0.35">
      <c r="A4" s="15" t="s">
        <v>7</v>
      </c>
      <c r="B4" s="16"/>
      <c r="C4" s="16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 spans="1:26" ht="20.25" customHeight="1" x14ac:dyDescent="0.35">
      <c r="A5" s="3"/>
      <c r="B5" s="3" t="s">
        <v>8</v>
      </c>
      <c r="C5" s="279" t="s">
        <v>9</v>
      </c>
      <c r="D5" s="275"/>
      <c r="E5" s="275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2.5" customHeight="1" x14ac:dyDescent="0.35">
      <c r="A6" s="17" t="s">
        <v>10</v>
      </c>
      <c r="B6" s="19"/>
      <c r="C6" s="19"/>
      <c r="D6" s="19"/>
      <c r="E6" s="20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4" customHeight="1" x14ac:dyDescent="0.35">
      <c r="A7" s="1"/>
      <c r="B7" s="21" t="s">
        <v>11</v>
      </c>
      <c r="C7" s="21" t="s">
        <v>12</v>
      </c>
      <c r="D7" s="23">
        <v>30</v>
      </c>
      <c r="E7" s="21" t="s">
        <v>13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4" customHeight="1" x14ac:dyDescent="0.35">
      <c r="A8" s="1"/>
      <c r="B8" s="1" t="s">
        <v>14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1.75" customHeight="1" x14ac:dyDescent="0.35">
      <c r="A9" s="17" t="s">
        <v>15</v>
      </c>
      <c r="B9" s="19"/>
      <c r="C9" s="19"/>
      <c r="D9" s="19"/>
      <c r="E9" s="20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4" customHeight="1" x14ac:dyDescent="0.35">
      <c r="A10" s="1"/>
      <c r="B10" s="27" t="s">
        <v>16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4" customHeight="1" x14ac:dyDescent="0.35">
      <c r="A11" s="1"/>
      <c r="B11" s="28" t="s">
        <v>17</v>
      </c>
      <c r="C11" s="30" t="s">
        <v>18</v>
      </c>
      <c r="D11" s="31">
        <v>20</v>
      </c>
      <c r="E11" s="28" t="s">
        <v>13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4" customHeight="1" x14ac:dyDescent="0.35">
      <c r="A12" s="1"/>
      <c r="B12" s="32" t="s">
        <v>20</v>
      </c>
      <c r="C12" s="33" t="s">
        <v>18</v>
      </c>
      <c r="D12" s="23">
        <v>15</v>
      </c>
      <c r="E12" s="32" t="s">
        <v>13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4" customHeight="1" x14ac:dyDescent="0.35">
      <c r="A13" s="1"/>
      <c r="B13" s="34" t="s">
        <v>21</v>
      </c>
      <c r="C13" s="33" t="s">
        <v>18</v>
      </c>
      <c r="D13" s="35">
        <v>100</v>
      </c>
      <c r="E13" s="32" t="s">
        <v>22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4" customHeight="1" x14ac:dyDescent="0.35">
      <c r="A14" s="1"/>
      <c r="B14" s="32" t="s">
        <v>23</v>
      </c>
      <c r="C14" s="33" t="s">
        <v>18</v>
      </c>
      <c r="D14" s="31">
        <v>6</v>
      </c>
      <c r="E14" s="32" t="s">
        <v>13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4" customHeight="1" x14ac:dyDescent="0.35">
      <c r="A15" s="1"/>
      <c r="B15" s="34" t="s">
        <v>24</v>
      </c>
      <c r="C15" s="33" t="s">
        <v>18</v>
      </c>
      <c r="D15" s="35">
        <v>15</v>
      </c>
      <c r="E15" s="32" t="s">
        <v>25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4" customHeight="1" x14ac:dyDescent="0.35">
      <c r="A16" s="1"/>
      <c r="B16" s="32" t="s">
        <v>26</v>
      </c>
      <c r="C16" s="33" t="s">
        <v>18</v>
      </c>
      <c r="D16" s="23">
        <v>30</v>
      </c>
      <c r="E16" s="32" t="s">
        <v>13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4" customHeight="1" x14ac:dyDescent="0.35">
      <c r="A17" s="1"/>
      <c r="B17" s="36" t="s">
        <v>27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2.5" customHeight="1" x14ac:dyDescent="0.35">
      <c r="A18" s="17" t="s">
        <v>28</v>
      </c>
      <c r="B18" s="19"/>
      <c r="C18" s="19"/>
      <c r="D18" s="19"/>
      <c r="E18" s="20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4" customHeight="1" x14ac:dyDescent="0.35">
      <c r="A19" s="1"/>
      <c r="B19" s="27" t="s">
        <v>30</v>
      </c>
      <c r="C19" s="37" t="s">
        <v>18</v>
      </c>
      <c r="D19" s="31">
        <v>12</v>
      </c>
      <c r="E19" s="1" t="s">
        <v>13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0.25" customHeight="1" x14ac:dyDescent="0.35">
      <c r="A20" s="17" t="s">
        <v>31</v>
      </c>
      <c r="B20" s="19"/>
      <c r="C20" s="19"/>
      <c r="D20" s="19"/>
      <c r="E20" s="20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4" customHeight="1" x14ac:dyDescent="0.35">
      <c r="A21" s="1"/>
      <c r="B21" s="21" t="s">
        <v>32</v>
      </c>
      <c r="C21" s="38" t="s">
        <v>33</v>
      </c>
      <c r="D21" s="31">
        <v>3</v>
      </c>
      <c r="E21" s="21" t="s">
        <v>13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24" customHeight="1" x14ac:dyDescent="0.35">
      <c r="A22" s="1"/>
      <c r="B22" s="1" t="s">
        <v>34</v>
      </c>
      <c r="C22" s="39"/>
      <c r="D22" s="27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24" customHeight="1" x14ac:dyDescent="0.35">
      <c r="A23" s="1"/>
      <c r="B23" s="41" t="s">
        <v>36</v>
      </c>
      <c r="C23" s="33" t="s">
        <v>33</v>
      </c>
      <c r="D23" s="43">
        <v>0</v>
      </c>
      <c r="E23" s="32" t="s">
        <v>38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4" customHeight="1" x14ac:dyDescent="0.35">
      <c r="A24" s="1"/>
      <c r="B24" s="1" t="s">
        <v>39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2.5" customHeight="1" x14ac:dyDescent="0.35">
      <c r="A25" s="17" t="s">
        <v>40</v>
      </c>
      <c r="B25" s="19"/>
      <c r="C25" s="19"/>
      <c r="D25" s="19"/>
      <c r="E25" s="20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4" customHeight="1" x14ac:dyDescent="0.35">
      <c r="A26" s="1"/>
      <c r="B26" s="1" t="s">
        <v>41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4" customHeight="1" x14ac:dyDescent="0.35">
      <c r="A27" s="1"/>
      <c r="B27" s="28" t="s">
        <v>42</v>
      </c>
      <c r="C27" s="30" t="s">
        <v>18</v>
      </c>
      <c r="D27" s="44">
        <v>0</v>
      </c>
      <c r="E27" s="28" t="s">
        <v>43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4" customHeight="1" x14ac:dyDescent="0.35">
      <c r="A28" s="1"/>
      <c r="B28" s="41" t="s">
        <v>44</v>
      </c>
      <c r="C28" s="33" t="s">
        <v>18</v>
      </c>
      <c r="D28" s="43">
        <v>0</v>
      </c>
      <c r="E28" s="32" t="s">
        <v>43</v>
      </c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24" customHeight="1" x14ac:dyDescent="0.35">
      <c r="A29" s="1"/>
      <c r="B29" s="32" t="s">
        <v>45</v>
      </c>
      <c r="C29" s="33" t="s">
        <v>18</v>
      </c>
      <c r="D29" s="43">
        <v>0</v>
      </c>
      <c r="E29" s="32" t="s">
        <v>43</v>
      </c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24" customHeight="1" x14ac:dyDescent="0.35">
      <c r="A30" s="1"/>
      <c r="B30" s="41" t="s">
        <v>46</v>
      </c>
      <c r="C30" s="33" t="s">
        <v>18</v>
      </c>
      <c r="D30" s="23">
        <v>50</v>
      </c>
      <c r="E30" s="32" t="s">
        <v>43</v>
      </c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24" customHeight="1" x14ac:dyDescent="0.35">
      <c r="A31" s="1"/>
      <c r="B31" s="32" t="s">
        <v>47</v>
      </c>
      <c r="C31" s="33" t="s">
        <v>18</v>
      </c>
      <c r="D31" s="35">
        <v>30</v>
      </c>
      <c r="E31" s="32" t="s">
        <v>48</v>
      </c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24" customHeight="1" x14ac:dyDescent="0.35">
      <c r="A32" s="1"/>
      <c r="B32" s="32" t="s">
        <v>49</v>
      </c>
      <c r="C32" s="33" t="s">
        <v>18</v>
      </c>
      <c r="D32" s="23">
        <v>8</v>
      </c>
      <c r="E32" s="32" t="s">
        <v>43</v>
      </c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24" customHeight="1" x14ac:dyDescent="0.35">
      <c r="A33" s="1"/>
      <c r="B33" s="28" t="s">
        <v>50</v>
      </c>
      <c r="C33" s="30" t="s">
        <v>18</v>
      </c>
      <c r="D33" s="43">
        <v>0</v>
      </c>
      <c r="E33" s="28" t="s">
        <v>43</v>
      </c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24" customHeight="1" x14ac:dyDescent="0.35">
      <c r="A34" s="1"/>
      <c r="B34" s="1"/>
      <c r="C34" s="39" t="s">
        <v>51</v>
      </c>
      <c r="D34" s="45">
        <v>241747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24" customHeight="1" x14ac:dyDescent="0.3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24" customHeight="1" x14ac:dyDescent="0.3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24" customHeight="1" x14ac:dyDescent="0.3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24" customHeight="1" x14ac:dyDescent="0.3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24" customHeight="1" x14ac:dyDescent="0.3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24" customHeight="1" x14ac:dyDescent="0.3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24" customHeight="1" x14ac:dyDescent="0.3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24" customHeight="1" x14ac:dyDescent="0.3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24" customHeight="1" x14ac:dyDescent="0.3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24" customHeight="1" x14ac:dyDescent="0.3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24" customHeight="1" x14ac:dyDescent="0.3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24" customHeight="1" x14ac:dyDescent="0.3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24" customHeight="1" x14ac:dyDescent="0.3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24" customHeight="1" x14ac:dyDescent="0.3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24" customHeight="1" x14ac:dyDescent="0.3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24" customHeight="1" x14ac:dyDescent="0.3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24" customHeight="1" x14ac:dyDescent="0.3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24" customHeight="1" x14ac:dyDescent="0.3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24" customHeight="1" x14ac:dyDescent="0.3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24" customHeight="1" x14ac:dyDescent="0.3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24" customHeight="1" x14ac:dyDescent="0.3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24" customHeight="1" x14ac:dyDescent="0.3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24" customHeight="1" x14ac:dyDescent="0.3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24" customHeight="1" x14ac:dyDescent="0.3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24" customHeight="1" x14ac:dyDescent="0.3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24" customHeight="1" x14ac:dyDescent="0.3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24" customHeight="1" x14ac:dyDescent="0.3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24" customHeight="1" x14ac:dyDescent="0.3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24" customHeight="1" x14ac:dyDescent="0.3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24" customHeight="1" x14ac:dyDescent="0.3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24" customHeight="1" x14ac:dyDescent="0.3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24" customHeight="1" x14ac:dyDescent="0.3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24" customHeight="1" x14ac:dyDescent="0.3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24" customHeight="1" x14ac:dyDescent="0.3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24" customHeight="1" x14ac:dyDescent="0.3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24" customHeight="1" x14ac:dyDescent="0.3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24" customHeight="1" x14ac:dyDescent="0.3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24" customHeight="1" x14ac:dyDescent="0.3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24" customHeight="1" x14ac:dyDescent="0.3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24" customHeight="1" x14ac:dyDescent="0.3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24" customHeight="1" x14ac:dyDescent="0.3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24" customHeight="1" x14ac:dyDescent="0.3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24" customHeight="1" x14ac:dyDescent="0.3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24" customHeight="1" x14ac:dyDescent="0.3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24" customHeight="1" x14ac:dyDescent="0.3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24" customHeight="1" x14ac:dyDescent="0.3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24" customHeight="1" x14ac:dyDescent="0.3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24" customHeight="1" x14ac:dyDescent="0.3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24" customHeight="1" x14ac:dyDescent="0.3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24" customHeight="1" x14ac:dyDescent="0.3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24" customHeight="1" x14ac:dyDescent="0.3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24" customHeight="1" x14ac:dyDescent="0.3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24" customHeight="1" x14ac:dyDescent="0.3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24" customHeight="1" x14ac:dyDescent="0.3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24" customHeight="1" x14ac:dyDescent="0.3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24" customHeight="1" x14ac:dyDescent="0.3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24" customHeight="1" x14ac:dyDescent="0.3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24" customHeight="1" x14ac:dyDescent="0.3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24" customHeight="1" x14ac:dyDescent="0.3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24" customHeight="1" x14ac:dyDescent="0.3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24" customHeight="1" x14ac:dyDescent="0.3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24" customHeight="1" x14ac:dyDescent="0.3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24" customHeight="1" x14ac:dyDescent="0.3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24" customHeight="1" x14ac:dyDescent="0.3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24" customHeight="1" x14ac:dyDescent="0.3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24" customHeight="1" x14ac:dyDescent="0.3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24" customHeight="1" x14ac:dyDescent="0.3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24" customHeight="1" x14ac:dyDescent="0.3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24" customHeight="1" x14ac:dyDescent="0.3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24" customHeight="1" x14ac:dyDescent="0.3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24" customHeight="1" x14ac:dyDescent="0.3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24" customHeight="1" x14ac:dyDescent="0.3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24" customHeight="1" x14ac:dyDescent="0.3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24" customHeight="1" x14ac:dyDescent="0.3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24" customHeight="1" x14ac:dyDescent="0.3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24" customHeight="1" x14ac:dyDescent="0.3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24" customHeight="1" x14ac:dyDescent="0.3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24" customHeight="1" x14ac:dyDescent="0.3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24" customHeight="1" x14ac:dyDescent="0.3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24" customHeight="1" x14ac:dyDescent="0.3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24" customHeight="1" x14ac:dyDescent="0.3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24" customHeight="1" x14ac:dyDescent="0.3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24" customHeight="1" x14ac:dyDescent="0.3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24" customHeight="1" x14ac:dyDescent="0.3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24" customHeight="1" x14ac:dyDescent="0.3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24" customHeight="1" x14ac:dyDescent="0.3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24" customHeight="1" x14ac:dyDescent="0.3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24" customHeight="1" x14ac:dyDescent="0.3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24" customHeight="1" x14ac:dyDescent="0.3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24" customHeight="1" x14ac:dyDescent="0.3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24" customHeight="1" x14ac:dyDescent="0.3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24" customHeight="1" x14ac:dyDescent="0.3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24" customHeight="1" x14ac:dyDescent="0.3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24" customHeight="1" x14ac:dyDescent="0.3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24" customHeight="1" x14ac:dyDescent="0.3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24" customHeight="1" x14ac:dyDescent="0.3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24" customHeight="1" x14ac:dyDescent="0.3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24" customHeight="1" x14ac:dyDescent="0.3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24" customHeight="1" x14ac:dyDescent="0.3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24" customHeight="1" x14ac:dyDescent="0.3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24" customHeight="1" x14ac:dyDescent="0.3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24" customHeight="1" x14ac:dyDescent="0.3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24" customHeight="1" x14ac:dyDescent="0.3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24" customHeight="1" x14ac:dyDescent="0.3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24" customHeight="1" x14ac:dyDescent="0.3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24" customHeight="1" x14ac:dyDescent="0.3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24" customHeight="1" x14ac:dyDescent="0.3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24" customHeight="1" x14ac:dyDescent="0.3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24" customHeight="1" x14ac:dyDescent="0.3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24" customHeight="1" x14ac:dyDescent="0.3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24" customHeight="1" x14ac:dyDescent="0.3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24" customHeight="1" x14ac:dyDescent="0.3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24" customHeight="1" x14ac:dyDescent="0.3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24" customHeight="1" x14ac:dyDescent="0.3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24" customHeight="1" x14ac:dyDescent="0.3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24" customHeight="1" x14ac:dyDescent="0.3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24" customHeight="1" x14ac:dyDescent="0.3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24" customHeight="1" x14ac:dyDescent="0.3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24" customHeight="1" x14ac:dyDescent="0.3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24" customHeight="1" x14ac:dyDescent="0.3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24" customHeight="1" x14ac:dyDescent="0.3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24" customHeight="1" x14ac:dyDescent="0.3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24" customHeight="1" x14ac:dyDescent="0.3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24" customHeight="1" x14ac:dyDescent="0.3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24" customHeight="1" x14ac:dyDescent="0.3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24" customHeight="1" x14ac:dyDescent="0.3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24" customHeight="1" x14ac:dyDescent="0.3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24" customHeight="1" x14ac:dyDescent="0.3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24" customHeight="1" x14ac:dyDescent="0.3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24" customHeight="1" x14ac:dyDescent="0.3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24" customHeight="1" x14ac:dyDescent="0.3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24" customHeight="1" x14ac:dyDescent="0.3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24" customHeight="1" x14ac:dyDescent="0.3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24" customHeight="1" x14ac:dyDescent="0.3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24" customHeight="1" x14ac:dyDescent="0.3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24" customHeight="1" x14ac:dyDescent="0.3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24" customHeight="1" x14ac:dyDescent="0.3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24" customHeight="1" x14ac:dyDescent="0.3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24" customHeight="1" x14ac:dyDescent="0.3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24" customHeight="1" x14ac:dyDescent="0.3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24" customHeight="1" x14ac:dyDescent="0.3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24" customHeight="1" x14ac:dyDescent="0.3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24" customHeight="1" x14ac:dyDescent="0.3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24" customHeight="1" x14ac:dyDescent="0.3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24" customHeight="1" x14ac:dyDescent="0.3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24" customHeight="1" x14ac:dyDescent="0.3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24" customHeight="1" x14ac:dyDescent="0.3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24" customHeight="1" x14ac:dyDescent="0.3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24" customHeight="1" x14ac:dyDescent="0.3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24" customHeight="1" x14ac:dyDescent="0.3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24" customHeight="1" x14ac:dyDescent="0.3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24" customHeight="1" x14ac:dyDescent="0.3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24" customHeight="1" x14ac:dyDescent="0.3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24" customHeight="1" x14ac:dyDescent="0.3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24" customHeight="1" x14ac:dyDescent="0.3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24" customHeight="1" x14ac:dyDescent="0.3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24" customHeight="1" x14ac:dyDescent="0.3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24" customHeight="1" x14ac:dyDescent="0.3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24" customHeight="1" x14ac:dyDescent="0.3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24" customHeight="1" x14ac:dyDescent="0.3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24" customHeight="1" x14ac:dyDescent="0.3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24" customHeight="1" x14ac:dyDescent="0.3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24" customHeight="1" x14ac:dyDescent="0.3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24" customHeight="1" x14ac:dyDescent="0.3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24" customHeight="1" x14ac:dyDescent="0.3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24" customHeight="1" x14ac:dyDescent="0.3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24" customHeight="1" x14ac:dyDescent="0.3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24" customHeight="1" x14ac:dyDescent="0.3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24" customHeight="1" x14ac:dyDescent="0.3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24" customHeight="1" x14ac:dyDescent="0.3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24" customHeight="1" x14ac:dyDescent="0.3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24" customHeight="1" x14ac:dyDescent="0.3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24" customHeight="1" x14ac:dyDescent="0.3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24" customHeight="1" x14ac:dyDescent="0.3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24" customHeight="1" x14ac:dyDescent="0.3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24" customHeight="1" x14ac:dyDescent="0.3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24" customHeight="1" x14ac:dyDescent="0.3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24" customHeight="1" x14ac:dyDescent="0.3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24" customHeight="1" x14ac:dyDescent="0.3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24" customHeight="1" x14ac:dyDescent="0.3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24" customHeight="1" x14ac:dyDescent="0.3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24" customHeight="1" x14ac:dyDescent="0.3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24" customHeight="1" x14ac:dyDescent="0.3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24" customHeight="1" x14ac:dyDescent="0.3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24" customHeight="1" x14ac:dyDescent="0.3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24" customHeight="1" x14ac:dyDescent="0.3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24" customHeight="1" x14ac:dyDescent="0.3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24" customHeight="1" x14ac:dyDescent="0.3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24" customHeight="1" x14ac:dyDescent="0.3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24" customHeight="1" x14ac:dyDescent="0.3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24" customHeight="1" x14ac:dyDescent="0.3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24" customHeight="1" x14ac:dyDescent="0.3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24" customHeight="1" x14ac:dyDescent="0.3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24" customHeight="1" x14ac:dyDescent="0.3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24" customHeight="1" x14ac:dyDescent="0.3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24" customHeight="1" x14ac:dyDescent="0.3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24" customHeight="1" x14ac:dyDescent="0.3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24" customHeight="1" x14ac:dyDescent="0.3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24" customHeight="1" x14ac:dyDescent="0.3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24" customHeight="1" x14ac:dyDescent="0.3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24" customHeight="1" x14ac:dyDescent="0.3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24" customHeight="1" x14ac:dyDescent="0.3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24" customHeight="1" x14ac:dyDescent="0.3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24" customHeight="1" x14ac:dyDescent="0.3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24" customHeight="1" x14ac:dyDescent="0.3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24" customHeight="1" x14ac:dyDescent="0.3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24" customHeight="1" x14ac:dyDescent="0.3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24" customHeight="1" x14ac:dyDescent="0.3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24" customHeight="1" x14ac:dyDescent="0.3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24" customHeight="1" x14ac:dyDescent="0.3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24" customHeight="1" x14ac:dyDescent="0.3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24" customHeight="1" x14ac:dyDescent="0.3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24" customHeight="1" x14ac:dyDescent="0.3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24" customHeight="1" x14ac:dyDescent="0.3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24" customHeight="1" x14ac:dyDescent="0.3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24" customHeight="1" x14ac:dyDescent="0.3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24" customHeight="1" x14ac:dyDescent="0.3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24" customHeight="1" x14ac:dyDescent="0.3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24" customHeight="1" x14ac:dyDescent="0.3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24" customHeight="1" x14ac:dyDescent="0.3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24" customHeight="1" x14ac:dyDescent="0.3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24" customHeight="1" x14ac:dyDescent="0.3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24" customHeight="1" x14ac:dyDescent="0.3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24" customHeight="1" x14ac:dyDescent="0.3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24" customHeight="1" x14ac:dyDescent="0.3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24" customHeight="1" x14ac:dyDescent="0.3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24" customHeight="1" x14ac:dyDescent="0.3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24" customHeight="1" x14ac:dyDescent="0.3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24" customHeight="1" x14ac:dyDescent="0.3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24" customHeight="1" x14ac:dyDescent="0.3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24" customHeight="1" x14ac:dyDescent="0.3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24" customHeight="1" x14ac:dyDescent="0.3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24" customHeight="1" x14ac:dyDescent="0.3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24" customHeight="1" x14ac:dyDescent="0.3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24" customHeight="1" x14ac:dyDescent="0.3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24" customHeight="1" x14ac:dyDescent="0.3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24" customHeight="1" x14ac:dyDescent="0.3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24" customHeight="1" x14ac:dyDescent="0.3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24" customHeight="1" x14ac:dyDescent="0.3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24" customHeight="1" x14ac:dyDescent="0.3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24" customHeight="1" x14ac:dyDescent="0.3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24" customHeight="1" x14ac:dyDescent="0.3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24" customHeight="1" x14ac:dyDescent="0.3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24" customHeight="1" x14ac:dyDescent="0.3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24" customHeight="1" x14ac:dyDescent="0.3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24" customHeight="1" x14ac:dyDescent="0.3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24" customHeight="1" x14ac:dyDescent="0.3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24" customHeight="1" x14ac:dyDescent="0.3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24" customHeight="1" x14ac:dyDescent="0.3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24" customHeight="1" x14ac:dyDescent="0.3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24" customHeight="1" x14ac:dyDescent="0.3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24" customHeight="1" x14ac:dyDescent="0.3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24" customHeight="1" x14ac:dyDescent="0.3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24" customHeight="1" x14ac:dyDescent="0.3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24" customHeight="1" x14ac:dyDescent="0.3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24" customHeight="1" x14ac:dyDescent="0.3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24" customHeight="1" x14ac:dyDescent="0.3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24" customHeight="1" x14ac:dyDescent="0.3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24" customHeight="1" x14ac:dyDescent="0.3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24" customHeight="1" x14ac:dyDescent="0.3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24" customHeight="1" x14ac:dyDescent="0.3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24" customHeight="1" x14ac:dyDescent="0.3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24" customHeight="1" x14ac:dyDescent="0.3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24" customHeight="1" x14ac:dyDescent="0.3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24" customHeight="1" x14ac:dyDescent="0.3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24" customHeight="1" x14ac:dyDescent="0.3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24" customHeight="1" x14ac:dyDescent="0.3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24" customHeight="1" x14ac:dyDescent="0.3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24" customHeight="1" x14ac:dyDescent="0.3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24" customHeight="1" x14ac:dyDescent="0.3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24" customHeight="1" x14ac:dyDescent="0.3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24" customHeight="1" x14ac:dyDescent="0.3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24" customHeight="1" x14ac:dyDescent="0.3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24" customHeight="1" x14ac:dyDescent="0.3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24" customHeight="1" x14ac:dyDescent="0.3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24" customHeight="1" x14ac:dyDescent="0.3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24" customHeight="1" x14ac:dyDescent="0.3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24" customHeight="1" x14ac:dyDescent="0.3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24" customHeight="1" x14ac:dyDescent="0.3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24" customHeight="1" x14ac:dyDescent="0.3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24" customHeight="1" x14ac:dyDescent="0.3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24" customHeight="1" x14ac:dyDescent="0.3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24" customHeight="1" x14ac:dyDescent="0.3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24" customHeight="1" x14ac:dyDescent="0.3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24" customHeight="1" x14ac:dyDescent="0.3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24" customHeight="1" x14ac:dyDescent="0.3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24" customHeight="1" x14ac:dyDescent="0.3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24" customHeight="1" x14ac:dyDescent="0.3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24" customHeight="1" x14ac:dyDescent="0.3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24" customHeight="1" x14ac:dyDescent="0.3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24" customHeight="1" x14ac:dyDescent="0.3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24" customHeight="1" x14ac:dyDescent="0.3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24" customHeight="1" x14ac:dyDescent="0.3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24" customHeight="1" x14ac:dyDescent="0.3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24" customHeight="1" x14ac:dyDescent="0.3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24" customHeight="1" x14ac:dyDescent="0.3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24" customHeight="1" x14ac:dyDescent="0.3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24" customHeight="1" x14ac:dyDescent="0.3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24" customHeight="1" x14ac:dyDescent="0.3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24" customHeight="1" x14ac:dyDescent="0.3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24" customHeight="1" x14ac:dyDescent="0.3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24" customHeight="1" x14ac:dyDescent="0.3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24" customHeight="1" x14ac:dyDescent="0.3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24" customHeight="1" x14ac:dyDescent="0.3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24" customHeight="1" x14ac:dyDescent="0.3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24" customHeight="1" x14ac:dyDescent="0.3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24" customHeight="1" x14ac:dyDescent="0.3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24" customHeight="1" x14ac:dyDescent="0.3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24" customHeight="1" x14ac:dyDescent="0.3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24" customHeight="1" x14ac:dyDescent="0.3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24" customHeight="1" x14ac:dyDescent="0.3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24" customHeight="1" x14ac:dyDescent="0.3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24" customHeight="1" x14ac:dyDescent="0.3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24" customHeight="1" x14ac:dyDescent="0.3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24" customHeight="1" x14ac:dyDescent="0.3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24" customHeight="1" x14ac:dyDescent="0.3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24" customHeight="1" x14ac:dyDescent="0.3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24" customHeight="1" x14ac:dyDescent="0.3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24" customHeight="1" x14ac:dyDescent="0.3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24" customHeight="1" x14ac:dyDescent="0.3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24" customHeight="1" x14ac:dyDescent="0.3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24" customHeight="1" x14ac:dyDescent="0.3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24" customHeight="1" x14ac:dyDescent="0.3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24" customHeight="1" x14ac:dyDescent="0.3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24" customHeight="1" x14ac:dyDescent="0.3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24" customHeight="1" x14ac:dyDescent="0.3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24" customHeight="1" x14ac:dyDescent="0.3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24" customHeight="1" x14ac:dyDescent="0.3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24" customHeight="1" x14ac:dyDescent="0.3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24" customHeight="1" x14ac:dyDescent="0.3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24" customHeight="1" x14ac:dyDescent="0.3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24" customHeight="1" x14ac:dyDescent="0.3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24" customHeight="1" x14ac:dyDescent="0.3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24" customHeight="1" x14ac:dyDescent="0.3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24" customHeight="1" x14ac:dyDescent="0.3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24" customHeight="1" x14ac:dyDescent="0.3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24" customHeight="1" x14ac:dyDescent="0.3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24" customHeight="1" x14ac:dyDescent="0.3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24" customHeight="1" x14ac:dyDescent="0.3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24" customHeight="1" x14ac:dyDescent="0.3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24" customHeight="1" x14ac:dyDescent="0.3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24" customHeight="1" x14ac:dyDescent="0.3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24" customHeight="1" x14ac:dyDescent="0.3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24" customHeight="1" x14ac:dyDescent="0.3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24" customHeight="1" x14ac:dyDescent="0.3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24" customHeight="1" x14ac:dyDescent="0.3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24" customHeight="1" x14ac:dyDescent="0.3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24" customHeight="1" x14ac:dyDescent="0.3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24" customHeight="1" x14ac:dyDescent="0.3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24" customHeight="1" x14ac:dyDescent="0.3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24" customHeight="1" x14ac:dyDescent="0.3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24" customHeight="1" x14ac:dyDescent="0.3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24" customHeight="1" x14ac:dyDescent="0.3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24" customHeight="1" x14ac:dyDescent="0.3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24" customHeight="1" x14ac:dyDescent="0.3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24" customHeight="1" x14ac:dyDescent="0.3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24" customHeight="1" x14ac:dyDescent="0.3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24" customHeight="1" x14ac:dyDescent="0.3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24" customHeight="1" x14ac:dyDescent="0.3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24" customHeight="1" x14ac:dyDescent="0.3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24" customHeight="1" x14ac:dyDescent="0.3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24" customHeight="1" x14ac:dyDescent="0.3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24" customHeight="1" x14ac:dyDescent="0.3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24" customHeight="1" x14ac:dyDescent="0.3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24" customHeight="1" x14ac:dyDescent="0.3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24" customHeight="1" x14ac:dyDescent="0.3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24" customHeight="1" x14ac:dyDescent="0.3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24" customHeight="1" x14ac:dyDescent="0.3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24" customHeight="1" x14ac:dyDescent="0.3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24" customHeight="1" x14ac:dyDescent="0.3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24" customHeight="1" x14ac:dyDescent="0.3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24" customHeight="1" x14ac:dyDescent="0.3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24" customHeight="1" x14ac:dyDescent="0.3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24" customHeight="1" x14ac:dyDescent="0.3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24" customHeight="1" x14ac:dyDescent="0.3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24" customHeight="1" x14ac:dyDescent="0.3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24" customHeight="1" x14ac:dyDescent="0.3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24" customHeight="1" x14ac:dyDescent="0.3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24" customHeight="1" x14ac:dyDescent="0.3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24" customHeight="1" x14ac:dyDescent="0.3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24" customHeight="1" x14ac:dyDescent="0.3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24" customHeight="1" x14ac:dyDescent="0.3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24" customHeight="1" x14ac:dyDescent="0.3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24" customHeight="1" x14ac:dyDescent="0.3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24" customHeight="1" x14ac:dyDescent="0.3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24" customHeight="1" x14ac:dyDescent="0.3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24" customHeight="1" x14ac:dyDescent="0.3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24" customHeight="1" x14ac:dyDescent="0.3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24" customHeight="1" x14ac:dyDescent="0.3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24" customHeight="1" x14ac:dyDescent="0.3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24" customHeight="1" x14ac:dyDescent="0.3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24" customHeight="1" x14ac:dyDescent="0.3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24" customHeight="1" x14ac:dyDescent="0.3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24" customHeight="1" x14ac:dyDescent="0.3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24" customHeight="1" x14ac:dyDescent="0.3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24" customHeight="1" x14ac:dyDescent="0.3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24" customHeight="1" x14ac:dyDescent="0.3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24" customHeight="1" x14ac:dyDescent="0.3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24" customHeight="1" x14ac:dyDescent="0.3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24" customHeight="1" x14ac:dyDescent="0.3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24" customHeight="1" x14ac:dyDescent="0.3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24" customHeight="1" x14ac:dyDescent="0.3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24" customHeight="1" x14ac:dyDescent="0.3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24" customHeight="1" x14ac:dyDescent="0.3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24" customHeight="1" x14ac:dyDescent="0.3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24" customHeight="1" x14ac:dyDescent="0.3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24" customHeight="1" x14ac:dyDescent="0.3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24" customHeight="1" x14ac:dyDescent="0.3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24" customHeight="1" x14ac:dyDescent="0.3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24" customHeight="1" x14ac:dyDescent="0.3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24" customHeight="1" x14ac:dyDescent="0.3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24" customHeight="1" x14ac:dyDescent="0.3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24" customHeight="1" x14ac:dyDescent="0.3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24" customHeight="1" x14ac:dyDescent="0.3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24" customHeight="1" x14ac:dyDescent="0.3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24" customHeight="1" x14ac:dyDescent="0.3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24" customHeight="1" x14ac:dyDescent="0.3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24" customHeight="1" x14ac:dyDescent="0.3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24" customHeight="1" x14ac:dyDescent="0.3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24" customHeight="1" x14ac:dyDescent="0.3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24" customHeight="1" x14ac:dyDescent="0.3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24" customHeight="1" x14ac:dyDescent="0.3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24" customHeight="1" x14ac:dyDescent="0.3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24" customHeight="1" x14ac:dyDescent="0.3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24" customHeight="1" x14ac:dyDescent="0.3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24" customHeight="1" x14ac:dyDescent="0.3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24" customHeight="1" x14ac:dyDescent="0.3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24" customHeight="1" x14ac:dyDescent="0.3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24" customHeight="1" x14ac:dyDescent="0.3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24" customHeight="1" x14ac:dyDescent="0.3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24" customHeight="1" x14ac:dyDescent="0.3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24" customHeight="1" x14ac:dyDescent="0.3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24" customHeight="1" x14ac:dyDescent="0.3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24" customHeight="1" x14ac:dyDescent="0.3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24" customHeight="1" x14ac:dyDescent="0.3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24" customHeight="1" x14ac:dyDescent="0.3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24" customHeight="1" x14ac:dyDescent="0.3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24" customHeight="1" x14ac:dyDescent="0.3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24" customHeight="1" x14ac:dyDescent="0.3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24" customHeight="1" x14ac:dyDescent="0.3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24" customHeight="1" x14ac:dyDescent="0.3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24" customHeight="1" x14ac:dyDescent="0.3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24" customHeight="1" x14ac:dyDescent="0.3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24" customHeight="1" x14ac:dyDescent="0.3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24" customHeight="1" x14ac:dyDescent="0.3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24" customHeight="1" x14ac:dyDescent="0.3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24" customHeight="1" x14ac:dyDescent="0.3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24" customHeight="1" x14ac:dyDescent="0.3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24" customHeight="1" x14ac:dyDescent="0.3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24" customHeight="1" x14ac:dyDescent="0.3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24" customHeight="1" x14ac:dyDescent="0.3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24" customHeight="1" x14ac:dyDescent="0.3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24" customHeight="1" x14ac:dyDescent="0.3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24" customHeight="1" x14ac:dyDescent="0.3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24" customHeight="1" x14ac:dyDescent="0.3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24" customHeight="1" x14ac:dyDescent="0.3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24" customHeight="1" x14ac:dyDescent="0.3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24" customHeight="1" x14ac:dyDescent="0.3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24" customHeight="1" x14ac:dyDescent="0.3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24" customHeight="1" x14ac:dyDescent="0.3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24" customHeight="1" x14ac:dyDescent="0.3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24" customHeight="1" x14ac:dyDescent="0.3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24" customHeight="1" x14ac:dyDescent="0.3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24" customHeight="1" x14ac:dyDescent="0.3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24" customHeight="1" x14ac:dyDescent="0.3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24" customHeight="1" x14ac:dyDescent="0.3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24" customHeight="1" x14ac:dyDescent="0.3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24" customHeight="1" x14ac:dyDescent="0.3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24" customHeight="1" x14ac:dyDescent="0.3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24" customHeight="1" x14ac:dyDescent="0.3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24" customHeight="1" x14ac:dyDescent="0.3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24" customHeight="1" x14ac:dyDescent="0.3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24" customHeight="1" x14ac:dyDescent="0.3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24" customHeight="1" x14ac:dyDescent="0.3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24" customHeight="1" x14ac:dyDescent="0.3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24" customHeight="1" x14ac:dyDescent="0.3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24" customHeight="1" x14ac:dyDescent="0.3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24" customHeight="1" x14ac:dyDescent="0.3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24" customHeight="1" x14ac:dyDescent="0.3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24" customHeight="1" x14ac:dyDescent="0.3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24" customHeight="1" x14ac:dyDescent="0.3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24" customHeight="1" x14ac:dyDescent="0.3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24" customHeight="1" x14ac:dyDescent="0.3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24" customHeight="1" x14ac:dyDescent="0.3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24" customHeight="1" x14ac:dyDescent="0.3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24" customHeight="1" x14ac:dyDescent="0.3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24" customHeight="1" x14ac:dyDescent="0.3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24" customHeight="1" x14ac:dyDescent="0.3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24" customHeight="1" x14ac:dyDescent="0.3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24" customHeight="1" x14ac:dyDescent="0.3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24" customHeight="1" x14ac:dyDescent="0.3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24" customHeight="1" x14ac:dyDescent="0.3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24" customHeight="1" x14ac:dyDescent="0.3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24" customHeight="1" x14ac:dyDescent="0.3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24" customHeight="1" x14ac:dyDescent="0.3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24" customHeight="1" x14ac:dyDescent="0.3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24" customHeight="1" x14ac:dyDescent="0.3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24" customHeight="1" x14ac:dyDescent="0.3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24" customHeight="1" x14ac:dyDescent="0.3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24" customHeight="1" x14ac:dyDescent="0.3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24" customHeight="1" x14ac:dyDescent="0.3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24" customHeight="1" x14ac:dyDescent="0.3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24" customHeight="1" x14ac:dyDescent="0.3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24" customHeight="1" x14ac:dyDescent="0.3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24" customHeight="1" x14ac:dyDescent="0.3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24" customHeight="1" x14ac:dyDescent="0.3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24" customHeight="1" x14ac:dyDescent="0.3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24" customHeight="1" x14ac:dyDescent="0.3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24" customHeight="1" x14ac:dyDescent="0.3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24" customHeight="1" x14ac:dyDescent="0.3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24" customHeight="1" x14ac:dyDescent="0.3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24" customHeight="1" x14ac:dyDescent="0.3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24" customHeight="1" x14ac:dyDescent="0.3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24" customHeight="1" x14ac:dyDescent="0.3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24" customHeight="1" x14ac:dyDescent="0.3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24" customHeight="1" x14ac:dyDescent="0.3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24" customHeight="1" x14ac:dyDescent="0.3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24" customHeight="1" x14ac:dyDescent="0.3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24" customHeight="1" x14ac:dyDescent="0.3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24" customHeight="1" x14ac:dyDescent="0.3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24" customHeight="1" x14ac:dyDescent="0.3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24" customHeight="1" x14ac:dyDescent="0.3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24" customHeight="1" x14ac:dyDescent="0.3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24" customHeight="1" x14ac:dyDescent="0.3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24" customHeight="1" x14ac:dyDescent="0.3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24" customHeight="1" x14ac:dyDescent="0.3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24" customHeight="1" x14ac:dyDescent="0.3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24" customHeight="1" x14ac:dyDescent="0.3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24" customHeight="1" x14ac:dyDescent="0.3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24" customHeight="1" x14ac:dyDescent="0.3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24" customHeight="1" x14ac:dyDescent="0.3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24" customHeight="1" x14ac:dyDescent="0.3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24" customHeight="1" x14ac:dyDescent="0.3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24" customHeight="1" x14ac:dyDescent="0.3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24" customHeight="1" x14ac:dyDescent="0.3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24" customHeight="1" x14ac:dyDescent="0.3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24" customHeight="1" x14ac:dyDescent="0.3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24" customHeight="1" x14ac:dyDescent="0.3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24" customHeight="1" x14ac:dyDescent="0.3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24" customHeight="1" x14ac:dyDescent="0.3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24" customHeight="1" x14ac:dyDescent="0.3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24" customHeight="1" x14ac:dyDescent="0.3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24" customHeight="1" x14ac:dyDescent="0.3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24" customHeight="1" x14ac:dyDescent="0.3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24" customHeight="1" x14ac:dyDescent="0.3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24" customHeight="1" x14ac:dyDescent="0.3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24" customHeight="1" x14ac:dyDescent="0.3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24" customHeight="1" x14ac:dyDescent="0.3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24" customHeight="1" x14ac:dyDescent="0.3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24" customHeight="1" x14ac:dyDescent="0.3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24" customHeight="1" x14ac:dyDescent="0.3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24" customHeight="1" x14ac:dyDescent="0.3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24" customHeight="1" x14ac:dyDescent="0.3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24" customHeight="1" x14ac:dyDescent="0.3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24" customHeight="1" x14ac:dyDescent="0.3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24" customHeight="1" x14ac:dyDescent="0.3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24" customHeight="1" x14ac:dyDescent="0.3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24" customHeight="1" x14ac:dyDescent="0.3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24" customHeight="1" x14ac:dyDescent="0.3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24" customHeight="1" x14ac:dyDescent="0.3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24" customHeight="1" x14ac:dyDescent="0.3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24" customHeight="1" x14ac:dyDescent="0.3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24" customHeight="1" x14ac:dyDescent="0.3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24" customHeight="1" x14ac:dyDescent="0.3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24" customHeight="1" x14ac:dyDescent="0.3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24" customHeight="1" x14ac:dyDescent="0.3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24" customHeight="1" x14ac:dyDescent="0.3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24" customHeight="1" x14ac:dyDescent="0.3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24" customHeight="1" x14ac:dyDescent="0.3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24" customHeight="1" x14ac:dyDescent="0.3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24" customHeight="1" x14ac:dyDescent="0.3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24" customHeight="1" x14ac:dyDescent="0.3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24" customHeight="1" x14ac:dyDescent="0.3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24" customHeight="1" x14ac:dyDescent="0.3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24" customHeight="1" x14ac:dyDescent="0.3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24" customHeight="1" x14ac:dyDescent="0.3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24" customHeight="1" x14ac:dyDescent="0.3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24" customHeight="1" x14ac:dyDescent="0.3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24" customHeight="1" x14ac:dyDescent="0.3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24" customHeight="1" x14ac:dyDescent="0.3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24" customHeight="1" x14ac:dyDescent="0.3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24" customHeight="1" x14ac:dyDescent="0.3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24" customHeight="1" x14ac:dyDescent="0.3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24" customHeight="1" x14ac:dyDescent="0.3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24" customHeight="1" x14ac:dyDescent="0.3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24" customHeight="1" x14ac:dyDescent="0.3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24" customHeight="1" x14ac:dyDescent="0.3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24" customHeight="1" x14ac:dyDescent="0.3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24" customHeight="1" x14ac:dyDescent="0.3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24" customHeight="1" x14ac:dyDescent="0.3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24" customHeight="1" x14ac:dyDescent="0.3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24" customHeight="1" x14ac:dyDescent="0.3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24" customHeight="1" x14ac:dyDescent="0.3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24" customHeight="1" x14ac:dyDescent="0.3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24" customHeight="1" x14ac:dyDescent="0.3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24" customHeight="1" x14ac:dyDescent="0.3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24" customHeight="1" x14ac:dyDescent="0.3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24" customHeight="1" x14ac:dyDescent="0.3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24" customHeight="1" x14ac:dyDescent="0.3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24" customHeight="1" x14ac:dyDescent="0.3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24" customHeight="1" x14ac:dyDescent="0.3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24" customHeight="1" x14ac:dyDescent="0.3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24" customHeight="1" x14ac:dyDescent="0.3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24" customHeight="1" x14ac:dyDescent="0.3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24" customHeight="1" x14ac:dyDescent="0.3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24" customHeight="1" x14ac:dyDescent="0.3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24" customHeight="1" x14ac:dyDescent="0.3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24" customHeight="1" x14ac:dyDescent="0.3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24" customHeight="1" x14ac:dyDescent="0.3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24" customHeight="1" x14ac:dyDescent="0.3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24" customHeight="1" x14ac:dyDescent="0.3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24" customHeight="1" x14ac:dyDescent="0.3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24" customHeight="1" x14ac:dyDescent="0.3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24" customHeight="1" x14ac:dyDescent="0.3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24" customHeight="1" x14ac:dyDescent="0.3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24" customHeight="1" x14ac:dyDescent="0.3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24" customHeight="1" x14ac:dyDescent="0.3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24" customHeight="1" x14ac:dyDescent="0.3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24" customHeight="1" x14ac:dyDescent="0.3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24" customHeight="1" x14ac:dyDescent="0.3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24" customHeight="1" x14ac:dyDescent="0.3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24" customHeight="1" x14ac:dyDescent="0.3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24" customHeight="1" x14ac:dyDescent="0.3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24" customHeight="1" x14ac:dyDescent="0.3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24" customHeight="1" x14ac:dyDescent="0.3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24" customHeight="1" x14ac:dyDescent="0.3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24" customHeight="1" x14ac:dyDescent="0.3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24" customHeight="1" x14ac:dyDescent="0.3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24" customHeight="1" x14ac:dyDescent="0.3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24" customHeight="1" x14ac:dyDescent="0.3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24" customHeight="1" x14ac:dyDescent="0.3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24" customHeight="1" x14ac:dyDescent="0.3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24" customHeight="1" x14ac:dyDescent="0.3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24" customHeight="1" x14ac:dyDescent="0.3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24" customHeight="1" x14ac:dyDescent="0.3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24" customHeight="1" x14ac:dyDescent="0.3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24" customHeight="1" x14ac:dyDescent="0.3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24" customHeight="1" x14ac:dyDescent="0.3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24" customHeight="1" x14ac:dyDescent="0.3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24" customHeight="1" x14ac:dyDescent="0.3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24" customHeight="1" x14ac:dyDescent="0.3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24" customHeight="1" x14ac:dyDescent="0.3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24" customHeight="1" x14ac:dyDescent="0.3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24" customHeight="1" x14ac:dyDescent="0.3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24" customHeight="1" x14ac:dyDescent="0.3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24" customHeight="1" x14ac:dyDescent="0.3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24" customHeight="1" x14ac:dyDescent="0.3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24" customHeight="1" x14ac:dyDescent="0.3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24" customHeight="1" x14ac:dyDescent="0.3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24" customHeight="1" x14ac:dyDescent="0.3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24" customHeight="1" x14ac:dyDescent="0.3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24" customHeight="1" x14ac:dyDescent="0.3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24" customHeight="1" x14ac:dyDescent="0.3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24" customHeight="1" x14ac:dyDescent="0.3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24" customHeight="1" x14ac:dyDescent="0.3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24" customHeight="1" x14ac:dyDescent="0.3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24" customHeight="1" x14ac:dyDescent="0.3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24" customHeight="1" x14ac:dyDescent="0.3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24" customHeight="1" x14ac:dyDescent="0.3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24" customHeight="1" x14ac:dyDescent="0.3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24" customHeight="1" x14ac:dyDescent="0.3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24" customHeight="1" x14ac:dyDescent="0.3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24" customHeight="1" x14ac:dyDescent="0.3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24" customHeight="1" x14ac:dyDescent="0.3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24" customHeight="1" x14ac:dyDescent="0.3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24" customHeight="1" x14ac:dyDescent="0.3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24" customHeight="1" x14ac:dyDescent="0.3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24" customHeight="1" x14ac:dyDescent="0.3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24" customHeight="1" x14ac:dyDescent="0.3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24" customHeight="1" x14ac:dyDescent="0.3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24" customHeight="1" x14ac:dyDescent="0.3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24" customHeight="1" x14ac:dyDescent="0.3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24" customHeight="1" x14ac:dyDescent="0.3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24" customHeight="1" x14ac:dyDescent="0.3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24" customHeight="1" x14ac:dyDescent="0.3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24" customHeight="1" x14ac:dyDescent="0.3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24" customHeight="1" x14ac:dyDescent="0.3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24" customHeight="1" x14ac:dyDescent="0.3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24" customHeight="1" x14ac:dyDescent="0.3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24" customHeight="1" x14ac:dyDescent="0.3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24" customHeight="1" x14ac:dyDescent="0.3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24" customHeight="1" x14ac:dyDescent="0.3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24" customHeight="1" x14ac:dyDescent="0.3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24" customHeight="1" x14ac:dyDescent="0.3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24" customHeight="1" x14ac:dyDescent="0.3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24" customHeight="1" x14ac:dyDescent="0.3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24" customHeight="1" x14ac:dyDescent="0.3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24" customHeight="1" x14ac:dyDescent="0.3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24" customHeight="1" x14ac:dyDescent="0.3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24" customHeight="1" x14ac:dyDescent="0.3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24" customHeight="1" x14ac:dyDescent="0.3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24" customHeight="1" x14ac:dyDescent="0.3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24" customHeight="1" x14ac:dyDescent="0.3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24" customHeight="1" x14ac:dyDescent="0.3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24" customHeight="1" x14ac:dyDescent="0.3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24" customHeight="1" x14ac:dyDescent="0.3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24" customHeight="1" x14ac:dyDescent="0.3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24" customHeight="1" x14ac:dyDescent="0.3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24" customHeight="1" x14ac:dyDescent="0.3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24" customHeight="1" x14ac:dyDescent="0.3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24" customHeight="1" x14ac:dyDescent="0.3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24" customHeight="1" x14ac:dyDescent="0.3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24" customHeight="1" x14ac:dyDescent="0.3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24" customHeight="1" x14ac:dyDescent="0.3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24" customHeight="1" x14ac:dyDescent="0.3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24" customHeight="1" x14ac:dyDescent="0.3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24" customHeight="1" x14ac:dyDescent="0.3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24" customHeight="1" x14ac:dyDescent="0.3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24" customHeight="1" x14ac:dyDescent="0.3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24" customHeight="1" x14ac:dyDescent="0.3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24" customHeight="1" x14ac:dyDescent="0.3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24" customHeight="1" x14ac:dyDescent="0.3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24" customHeight="1" x14ac:dyDescent="0.3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24" customHeight="1" x14ac:dyDescent="0.3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24" customHeight="1" x14ac:dyDescent="0.3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24" customHeight="1" x14ac:dyDescent="0.3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24" customHeight="1" x14ac:dyDescent="0.3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24" customHeight="1" x14ac:dyDescent="0.3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24" customHeight="1" x14ac:dyDescent="0.3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24" customHeight="1" x14ac:dyDescent="0.3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24" customHeight="1" x14ac:dyDescent="0.3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24" customHeight="1" x14ac:dyDescent="0.3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24" customHeight="1" x14ac:dyDescent="0.3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24" customHeight="1" x14ac:dyDescent="0.3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24" customHeight="1" x14ac:dyDescent="0.3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24" customHeight="1" x14ac:dyDescent="0.3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24" customHeight="1" x14ac:dyDescent="0.3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24" customHeight="1" x14ac:dyDescent="0.3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24" customHeight="1" x14ac:dyDescent="0.3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24" customHeight="1" x14ac:dyDescent="0.3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24" customHeight="1" x14ac:dyDescent="0.3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24" customHeight="1" x14ac:dyDescent="0.3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24" customHeight="1" x14ac:dyDescent="0.3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24" customHeight="1" x14ac:dyDescent="0.3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24" customHeight="1" x14ac:dyDescent="0.3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24" customHeight="1" x14ac:dyDescent="0.3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24" customHeight="1" x14ac:dyDescent="0.3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24" customHeight="1" x14ac:dyDescent="0.3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24" customHeight="1" x14ac:dyDescent="0.3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24" customHeight="1" x14ac:dyDescent="0.3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24" customHeight="1" x14ac:dyDescent="0.3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24" customHeight="1" x14ac:dyDescent="0.3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24" customHeight="1" x14ac:dyDescent="0.3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24" customHeight="1" x14ac:dyDescent="0.3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24" customHeight="1" x14ac:dyDescent="0.3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24" customHeight="1" x14ac:dyDescent="0.3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24" customHeight="1" x14ac:dyDescent="0.3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24" customHeight="1" x14ac:dyDescent="0.3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24" customHeight="1" x14ac:dyDescent="0.3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24" customHeight="1" x14ac:dyDescent="0.3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24" customHeight="1" x14ac:dyDescent="0.3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24" customHeight="1" x14ac:dyDescent="0.3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24" customHeight="1" x14ac:dyDescent="0.3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24" customHeight="1" x14ac:dyDescent="0.3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24" customHeight="1" x14ac:dyDescent="0.3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24" customHeight="1" x14ac:dyDescent="0.3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24" customHeight="1" x14ac:dyDescent="0.3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24" customHeight="1" x14ac:dyDescent="0.3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24" customHeight="1" x14ac:dyDescent="0.3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24" customHeight="1" x14ac:dyDescent="0.3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24" customHeight="1" x14ac:dyDescent="0.3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24" customHeight="1" x14ac:dyDescent="0.3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24" customHeight="1" x14ac:dyDescent="0.3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24" customHeight="1" x14ac:dyDescent="0.3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24" customHeight="1" x14ac:dyDescent="0.3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24" customHeight="1" x14ac:dyDescent="0.3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24" customHeight="1" x14ac:dyDescent="0.3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24" customHeight="1" x14ac:dyDescent="0.3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24" customHeight="1" x14ac:dyDescent="0.3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24" customHeight="1" x14ac:dyDescent="0.3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24" customHeight="1" x14ac:dyDescent="0.3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24" customHeight="1" x14ac:dyDescent="0.3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24" customHeight="1" x14ac:dyDescent="0.3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24" customHeight="1" x14ac:dyDescent="0.3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24" customHeight="1" x14ac:dyDescent="0.3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24" customHeight="1" x14ac:dyDescent="0.3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24" customHeight="1" x14ac:dyDescent="0.3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24" customHeight="1" x14ac:dyDescent="0.3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24" customHeight="1" x14ac:dyDescent="0.3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24" customHeight="1" x14ac:dyDescent="0.3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24" customHeight="1" x14ac:dyDescent="0.3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24" customHeight="1" x14ac:dyDescent="0.3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24" customHeight="1" x14ac:dyDescent="0.3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24" customHeight="1" x14ac:dyDescent="0.3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24" customHeight="1" x14ac:dyDescent="0.3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24" customHeight="1" x14ac:dyDescent="0.3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24" customHeight="1" x14ac:dyDescent="0.3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24" customHeight="1" x14ac:dyDescent="0.3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24" customHeight="1" x14ac:dyDescent="0.3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24" customHeight="1" x14ac:dyDescent="0.3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24" customHeight="1" x14ac:dyDescent="0.3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24" customHeight="1" x14ac:dyDescent="0.3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24" customHeight="1" x14ac:dyDescent="0.3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24" customHeight="1" x14ac:dyDescent="0.3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24" customHeight="1" x14ac:dyDescent="0.3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24" customHeight="1" x14ac:dyDescent="0.3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24" customHeight="1" x14ac:dyDescent="0.3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24" customHeight="1" x14ac:dyDescent="0.3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24" customHeight="1" x14ac:dyDescent="0.3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24" customHeight="1" x14ac:dyDescent="0.3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24" customHeight="1" x14ac:dyDescent="0.3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24" customHeight="1" x14ac:dyDescent="0.3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24" customHeight="1" x14ac:dyDescent="0.3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24" customHeight="1" x14ac:dyDescent="0.3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24" customHeight="1" x14ac:dyDescent="0.3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24" customHeight="1" x14ac:dyDescent="0.3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24" customHeight="1" x14ac:dyDescent="0.3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24" customHeight="1" x14ac:dyDescent="0.3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24" customHeight="1" x14ac:dyDescent="0.3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24" customHeight="1" x14ac:dyDescent="0.3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24" customHeight="1" x14ac:dyDescent="0.3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24" customHeight="1" x14ac:dyDescent="0.3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24" customHeight="1" x14ac:dyDescent="0.3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24" customHeight="1" x14ac:dyDescent="0.3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24" customHeight="1" x14ac:dyDescent="0.3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24" customHeight="1" x14ac:dyDescent="0.3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24" customHeight="1" x14ac:dyDescent="0.3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24" customHeight="1" x14ac:dyDescent="0.3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24" customHeight="1" x14ac:dyDescent="0.3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24" customHeight="1" x14ac:dyDescent="0.3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24" customHeight="1" x14ac:dyDescent="0.3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24" customHeight="1" x14ac:dyDescent="0.3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24" customHeight="1" x14ac:dyDescent="0.3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24" customHeight="1" x14ac:dyDescent="0.3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24" customHeight="1" x14ac:dyDescent="0.3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24" customHeight="1" x14ac:dyDescent="0.3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24" customHeight="1" x14ac:dyDescent="0.3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24" customHeight="1" x14ac:dyDescent="0.3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24" customHeight="1" x14ac:dyDescent="0.3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24" customHeight="1" x14ac:dyDescent="0.3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24" customHeight="1" x14ac:dyDescent="0.3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24" customHeight="1" x14ac:dyDescent="0.3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24" customHeight="1" x14ac:dyDescent="0.3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24" customHeight="1" x14ac:dyDescent="0.3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24" customHeight="1" x14ac:dyDescent="0.3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24" customHeight="1" x14ac:dyDescent="0.3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24" customHeight="1" x14ac:dyDescent="0.3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24" customHeight="1" x14ac:dyDescent="0.3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24" customHeight="1" x14ac:dyDescent="0.3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24" customHeight="1" x14ac:dyDescent="0.3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24" customHeight="1" x14ac:dyDescent="0.3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24" customHeight="1" x14ac:dyDescent="0.3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24" customHeight="1" x14ac:dyDescent="0.3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24" customHeight="1" x14ac:dyDescent="0.3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24" customHeight="1" x14ac:dyDescent="0.3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24" customHeight="1" x14ac:dyDescent="0.3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24" customHeight="1" x14ac:dyDescent="0.3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24" customHeight="1" x14ac:dyDescent="0.3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24" customHeight="1" x14ac:dyDescent="0.3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24" customHeight="1" x14ac:dyDescent="0.3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24" customHeight="1" x14ac:dyDescent="0.3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24" customHeight="1" x14ac:dyDescent="0.3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24" customHeight="1" x14ac:dyDescent="0.3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24" customHeight="1" x14ac:dyDescent="0.3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24" customHeight="1" x14ac:dyDescent="0.3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24" customHeight="1" x14ac:dyDescent="0.3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24" customHeight="1" x14ac:dyDescent="0.3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24" customHeight="1" x14ac:dyDescent="0.3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24" customHeight="1" x14ac:dyDescent="0.3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24" customHeight="1" x14ac:dyDescent="0.3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24" customHeight="1" x14ac:dyDescent="0.3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24" customHeight="1" x14ac:dyDescent="0.3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24" customHeight="1" x14ac:dyDescent="0.3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24" customHeight="1" x14ac:dyDescent="0.3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24" customHeight="1" x14ac:dyDescent="0.3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24" customHeight="1" x14ac:dyDescent="0.3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24" customHeight="1" x14ac:dyDescent="0.3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24" customHeight="1" x14ac:dyDescent="0.3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24" customHeight="1" x14ac:dyDescent="0.3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24" customHeight="1" x14ac:dyDescent="0.3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24" customHeight="1" x14ac:dyDescent="0.3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24" customHeight="1" x14ac:dyDescent="0.3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24" customHeight="1" x14ac:dyDescent="0.3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24" customHeight="1" x14ac:dyDescent="0.3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24" customHeight="1" x14ac:dyDescent="0.3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24" customHeight="1" x14ac:dyDescent="0.3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24" customHeight="1" x14ac:dyDescent="0.3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24" customHeight="1" x14ac:dyDescent="0.3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24" customHeight="1" x14ac:dyDescent="0.3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24" customHeight="1" x14ac:dyDescent="0.3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24" customHeight="1" x14ac:dyDescent="0.3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24" customHeight="1" x14ac:dyDescent="0.3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24" customHeight="1" x14ac:dyDescent="0.3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24" customHeight="1" x14ac:dyDescent="0.3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24" customHeight="1" x14ac:dyDescent="0.3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24" customHeight="1" x14ac:dyDescent="0.3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24" customHeight="1" x14ac:dyDescent="0.3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24" customHeight="1" x14ac:dyDescent="0.3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24" customHeight="1" x14ac:dyDescent="0.3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24" customHeight="1" x14ac:dyDescent="0.3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24" customHeight="1" x14ac:dyDescent="0.3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24" customHeight="1" x14ac:dyDescent="0.3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24" customHeight="1" x14ac:dyDescent="0.3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24" customHeight="1" x14ac:dyDescent="0.3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24" customHeight="1" x14ac:dyDescent="0.3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24" customHeight="1" x14ac:dyDescent="0.3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24" customHeight="1" x14ac:dyDescent="0.3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24" customHeight="1" x14ac:dyDescent="0.3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24" customHeight="1" x14ac:dyDescent="0.3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24" customHeight="1" x14ac:dyDescent="0.3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24" customHeight="1" x14ac:dyDescent="0.3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24" customHeight="1" x14ac:dyDescent="0.3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24" customHeight="1" x14ac:dyDescent="0.3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24" customHeight="1" x14ac:dyDescent="0.3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24" customHeight="1" x14ac:dyDescent="0.3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24" customHeight="1" x14ac:dyDescent="0.3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24" customHeight="1" x14ac:dyDescent="0.3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24" customHeight="1" x14ac:dyDescent="0.3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24" customHeight="1" x14ac:dyDescent="0.3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24" customHeight="1" x14ac:dyDescent="0.3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24" customHeight="1" x14ac:dyDescent="0.3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24" customHeight="1" x14ac:dyDescent="0.3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24" customHeight="1" x14ac:dyDescent="0.3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24" customHeight="1" x14ac:dyDescent="0.3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24" customHeight="1" x14ac:dyDescent="0.3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24" customHeight="1" x14ac:dyDescent="0.3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24" customHeight="1" x14ac:dyDescent="0.3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24" customHeight="1" x14ac:dyDescent="0.3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24" customHeight="1" x14ac:dyDescent="0.3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24" customHeight="1" x14ac:dyDescent="0.3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24" customHeight="1" x14ac:dyDescent="0.3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24" customHeight="1" x14ac:dyDescent="0.3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24" customHeight="1" x14ac:dyDescent="0.3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24" customHeight="1" x14ac:dyDescent="0.3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24" customHeight="1" x14ac:dyDescent="0.3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24" customHeight="1" x14ac:dyDescent="0.3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24" customHeight="1" x14ac:dyDescent="0.3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24" customHeight="1" x14ac:dyDescent="0.3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24" customHeight="1" x14ac:dyDescent="0.3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24" customHeight="1" x14ac:dyDescent="0.3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24" customHeight="1" x14ac:dyDescent="0.3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24" customHeight="1" x14ac:dyDescent="0.3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24" customHeight="1" x14ac:dyDescent="0.3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24" customHeight="1" x14ac:dyDescent="0.3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24" customHeight="1" x14ac:dyDescent="0.3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24" customHeight="1" x14ac:dyDescent="0.3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24" customHeight="1" x14ac:dyDescent="0.3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24" customHeight="1" x14ac:dyDescent="0.3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24" customHeight="1" x14ac:dyDescent="0.3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24" customHeight="1" x14ac:dyDescent="0.3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24" customHeight="1" x14ac:dyDescent="0.3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24" customHeight="1" x14ac:dyDescent="0.3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24" customHeight="1" x14ac:dyDescent="0.3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24" customHeight="1" x14ac:dyDescent="0.3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24" customHeight="1" x14ac:dyDescent="0.3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24" customHeight="1" x14ac:dyDescent="0.3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24" customHeight="1" x14ac:dyDescent="0.3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24" customHeight="1" x14ac:dyDescent="0.3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24" customHeight="1" x14ac:dyDescent="0.3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24" customHeight="1" x14ac:dyDescent="0.3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24" customHeight="1" x14ac:dyDescent="0.3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24" customHeight="1" x14ac:dyDescent="0.3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24" customHeight="1" x14ac:dyDescent="0.3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24" customHeight="1" x14ac:dyDescent="0.3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24" customHeight="1" x14ac:dyDescent="0.3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24" customHeight="1" x14ac:dyDescent="0.3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24" customHeight="1" x14ac:dyDescent="0.3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24" customHeight="1" x14ac:dyDescent="0.3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24" customHeight="1" x14ac:dyDescent="0.3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24" customHeight="1" x14ac:dyDescent="0.3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24" customHeight="1" x14ac:dyDescent="0.3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24" customHeight="1" x14ac:dyDescent="0.3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24" customHeight="1" x14ac:dyDescent="0.3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24" customHeight="1" x14ac:dyDescent="0.3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24" customHeight="1" x14ac:dyDescent="0.3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24" customHeight="1" x14ac:dyDescent="0.3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3">
    <mergeCell ref="A1:E1"/>
    <mergeCell ref="A2:E2"/>
    <mergeCell ref="C5:E5"/>
  </mergeCells>
  <pageMargins left="0.31496062992125984" right="0.11811023622047245" top="0.35433070866141736" bottom="0.15748031496062992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5</vt:i4>
      </vt:variant>
    </vt:vector>
  </HeadingPairs>
  <TitlesOfParts>
    <vt:vector size="5" baseType="lpstr">
      <vt:lpstr>แบบ1_1 หมู่บ้าน</vt:lpstr>
      <vt:lpstr>แผ่น2</vt:lpstr>
      <vt:lpstr>แผ่น1</vt:lpstr>
      <vt:lpstr> แบบ1_2 จังหวัด_อำเภอ_ผลผลิต</vt:lpstr>
      <vt:lpstr>แบบจังหวัดรายงานเพิ่มเติม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anusorn_k1</dc:creator>
  <cp:lastModifiedBy>admin</cp:lastModifiedBy>
  <dcterms:created xsi:type="dcterms:W3CDTF">2018-12-06T03:32:39Z</dcterms:created>
  <dcterms:modified xsi:type="dcterms:W3CDTF">2018-12-06T03:32:39Z</dcterms:modified>
</cp:coreProperties>
</file>