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20775" windowHeight="11445"/>
  </bookViews>
  <sheets>
    <sheet name="แบบ1_1 หมู่บ้าน" sheetId="1" r:id="rId1"/>
    <sheet name=" แบบ1_2 จังหวัด_อำเภอ_ผลผลิต" sheetId="2" r:id="rId2"/>
    <sheet name="แผ่น1" sheetId="3" r:id="rId3"/>
    <sheet name="แบบจังหวัดรายงานเพิ่มเติม" sheetId="4" r:id="rId4"/>
    <sheet name="แผ่น2" sheetId="5" r:id="rId5"/>
  </sheets>
  <calcPr calcId="145621"/>
</workbook>
</file>

<file path=xl/calcChain.xml><?xml version="1.0" encoding="utf-8"?>
<calcChain xmlns="http://schemas.openxmlformats.org/spreadsheetml/2006/main">
  <c r="C22" i="2" l="1"/>
  <c r="C38" i="2" s="1"/>
  <c r="D53" i="2" s="1"/>
  <c r="L53" i="2" s="1"/>
  <c r="C21" i="2"/>
  <c r="C37" i="2" s="1"/>
  <c r="D52" i="2" s="1"/>
  <c r="L52" i="2" s="1"/>
  <c r="C20" i="2"/>
  <c r="C36" i="2" s="1"/>
  <c r="D51" i="2" s="1"/>
  <c r="L51" i="2" s="1"/>
  <c r="C19" i="2"/>
  <c r="C35" i="2" s="1"/>
  <c r="D50" i="2" s="1"/>
  <c r="L50" i="2" s="1"/>
  <c r="C18" i="2"/>
  <c r="C34" i="2" s="1"/>
  <c r="D49" i="2" s="1"/>
  <c r="L49" i="2" s="1"/>
  <c r="AV17" i="2"/>
  <c r="C17" i="2"/>
  <c r="C33" i="2" s="1"/>
  <c r="D48" i="2" s="1"/>
  <c r="L48" i="2" s="1"/>
  <c r="C16" i="2"/>
  <c r="C32" i="2" s="1"/>
  <c r="D47" i="2" s="1"/>
  <c r="L47" i="2" s="1"/>
  <c r="C15" i="2"/>
  <c r="C31" i="2" s="1"/>
  <c r="D46" i="2" s="1"/>
  <c r="L46" i="2" s="1"/>
  <c r="C14" i="2"/>
  <c r="C30" i="2" s="1"/>
  <c r="D45" i="2" s="1"/>
  <c r="L45" i="2" s="1"/>
  <c r="C13" i="2"/>
  <c r="C29" i="2" s="1"/>
  <c r="D44" i="2" s="1"/>
  <c r="L44" i="2" s="1"/>
  <c r="C12" i="2"/>
  <c r="C28" i="2" s="1"/>
  <c r="D43" i="2" s="1"/>
  <c r="L43" i="2" s="1"/>
  <c r="C11" i="2"/>
  <c r="C27" i="2" s="1"/>
  <c r="D42" i="2" s="1"/>
  <c r="L42" i="2" s="1"/>
  <c r="C10" i="2"/>
  <c r="C26" i="2" s="1"/>
  <c r="D41" i="2" s="1"/>
  <c r="L41" i="2" s="1"/>
  <c r="BL9" i="2"/>
  <c r="B9" i="2"/>
  <c r="A8" i="2"/>
  <c r="A2" i="2"/>
  <c r="DL54" i="1"/>
  <c r="DH22" i="2" s="1"/>
  <c r="DD54" i="1"/>
  <c r="CZ22" i="2" s="1"/>
  <c r="CZ54" i="1"/>
  <c r="CV22" i="2" s="1"/>
  <c r="CV54" i="1"/>
  <c r="CR22" i="2" s="1"/>
  <c r="CR54" i="1"/>
  <c r="CN22" i="2" s="1"/>
  <c r="CO54" i="1"/>
  <c r="CK22" i="2" s="1"/>
  <c r="CN54" i="1"/>
  <c r="CJ22" i="2" s="1"/>
  <c r="CM54" i="1"/>
  <c r="CI22" i="2" s="1"/>
  <c r="CL54" i="1"/>
  <c r="CH22" i="2" s="1"/>
  <c r="CK54" i="1"/>
  <c r="CG22" i="2" s="1"/>
  <c r="P53" i="2" s="1"/>
  <c r="CJ54" i="1"/>
  <c r="CF22" i="2" s="1"/>
  <c r="CH54" i="1"/>
  <c r="CD22" i="2" s="1"/>
  <c r="CG54" i="1"/>
  <c r="CC22" i="2" s="1"/>
  <c r="CF54" i="1"/>
  <c r="CB22" i="2" s="1"/>
  <c r="CE54" i="1"/>
  <c r="CA22" i="2" s="1"/>
  <c r="CD54" i="1"/>
  <c r="BZ22" i="2" s="1"/>
  <c r="CC54" i="1"/>
  <c r="BY22" i="2" s="1"/>
  <c r="CB54" i="1"/>
  <c r="BX22" i="2" s="1"/>
  <c r="CA54" i="1"/>
  <c r="BW22" i="2" s="1"/>
  <c r="BZ54" i="1"/>
  <c r="BV22" i="2" s="1"/>
  <c r="BY54" i="1"/>
  <c r="BU22" i="2" s="1"/>
  <c r="BX54" i="1"/>
  <c r="BT22" i="2" s="1"/>
  <c r="BW54" i="1"/>
  <c r="BS22" i="2" s="1"/>
  <c r="BV54" i="1"/>
  <c r="BR22" i="2" s="1"/>
  <c r="BU54" i="1"/>
  <c r="BQ22" i="2" s="1"/>
  <c r="BT54" i="1"/>
  <c r="BP22" i="2" s="1"/>
  <c r="BS54" i="1"/>
  <c r="BO22" i="2" s="1"/>
  <c r="BR54" i="1"/>
  <c r="BN22" i="2" s="1"/>
  <c r="BQ54" i="1"/>
  <c r="BM22" i="2" s="1"/>
  <c r="BP54" i="1"/>
  <c r="BL22" i="2" s="1"/>
  <c r="F38" i="2" s="1"/>
  <c r="BO54" i="1"/>
  <c r="BK22" i="2" s="1"/>
  <c r="BN54" i="1"/>
  <c r="BJ22" i="2" s="1"/>
  <c r="BM54" i="1"/>
  <c r="BI22" i="2" s="1"/>
  <c r="BL54" i="1"/>
  <c r="BH22" i="2" s="1"/>
  <c r="BK54" i="1"/>
  <c r="BG22" i="2" s="1"/>
  <c r="BJ54" i="1"/>
  <c r="BF22" i="2" s="1"/>
  <c r="BI54" i="1"/>
  <c r="BE22" i="2" s="1"/>
  <c r="BH54" i="1"/>
  <c r="BD22" i="2" s="1"/>
  <c r="BG54" i="1"/>
  <c r="BC22" i="2" s="1"/>
  <c r="BF54" i="1"/>
  <c r="BB22" i="2" s="1"/>
  <c r="BE54" i="1"/>
  <c r="BA22" i="2" s="1"/>
  <c r="BD54" i="1"/>
  <c r="AZ22" i="2" s="1"/>
  <c r="BC54" i="1"/>
  <c r="AY22" i="2" s="1"/>
  <c r="BB54" i="1"/>
  <c r="AX22" i="2" s="1"/>
  <c r="BA54" i="1"/>
  <c r="AW22" i="2" s="1"/>
  <c r="AZ54" i="1"/>
  <c r="AV22" i="2" s="1"/>
  <c r="AY54" i="1"/>
  <c r="AU22" i="2" s="1"/>
  <c r="AX54" i="1"/>
  <c r="AT22" i="2" s="1"/>
  <c r="AW54" i="1"/>
  <c r="AS22" i="2" s="1"/>
  <c r="AV54" i="1"/>
  <c r="AR22" i="2" s="1"/>
  <c r="AU54" i="1"/>
  <c r="AQ22" i="2" s="1"/>
  <c r="AT54" i="1"/>
  <c r="AP22" i="2" s="1"/>
  <c r="AS54" i="1"/>
  <c r="AO22" i="2" s="1"/>
  <c r="AR54" i="1"/>
  <c r="AN22" i="2" s="1"/>
  <c r="AQ54" i="1"/>
  <c r="AM22" i="2" s="1"/>
  <c r="AP54" i="1"/>
  <c r="AL22" i="2" s="1"/>
  <c r="AO54" i="1"/>
  <c r="AK22" i="2" s="1"/>
  <c r="AN54" i="1"/>
  <c r="AJ22" i="2" s="1"/>
  <c r="AM54" i="1"/>
  <c r="AI22" i="2" s="1"/>
  <c r="AL54" i="1"/>
  <c r="AH22" i="2" s="1"/>
  <c r="AK54" i="1"/>
  <c r="AG22" i="2" s="1"/>
  <c r="AJ54" i="1"/>
  <c r="AF22" i="2" s="1"/>
  <c r="AI54" i="1"/>
  <c r="AE22" i="2" s="1"/>
  <c r="AH54" i="1"/>
  <c r="AD22" i="2" s="1"/>
  <c r="AG54" i="1"/>
  <c r="AC22" i="2" s="1"/>
  <c r="AF54" i="1"/>
  <c r="AB22" i="2" s="1"/>
  <c r="AE54" i="1"/>
  <c r="AA22" i="2" s="1"/>
  <c r="AD54" i="1"/>
  <c r="Z22" i="2" s="1"/>
  <c r="AC54" i="1"/>
  <c r="Y22" i="2" s="1"/>
  <c r="AB54" i="1"/>
  <c r="X22" i="2" s="1"/>
  <c r="AA54" i="1"/>
  <c r="W22" i="2" s="1"/>
  <c r="Z54" i="1"/>
  <c r="V22" i="2" s="1"/>
  <c r="Y54" i="1"/>
  <c r="U22" i="2" s="1"/>
  <c r="X54" i="1"/>
  <c r="T22" i="2" s="1"/>
  <c r="W54" i="1"/>
  <c r="S22" i="2" s="1"/>
  <c r="V54" i="1"/>
  <c r="R22" i="2" s="1"/>
  <c r="U54" i="1"/>
  <c r="Q22" i="2" s="1"/>
  <c r="T54" i="1"/>
  <c r="P22" i="2" s="1"/>
  <c r="S54" i="1"/>
  <c r="O22" i="2" s="1"/>
  <c r="R54" i="1"/>
  <c r="N22" i="2" s="1"/>
  <c r="Q54" i="1"/>
  <c r="M22" i="2" s="1"/>
  <c r="P54" i="1"/>
  <c r="L22" i="2" s="1"/>
  <c r="O54" i="1"/>
  <c r="K22" i="2" s="1"/>
  <c r="N54" i="1"/>
  <c r="J22" i="2" s="1"/>
  <c r="M54" i="1"/>
  <c r="I22" i="2" s="1"/>
  <c r="L54" i="1"/>
  <c r="H22" i="2" s="1"/>
  <c r="K54" i="1"/>
  <c r="G22" i="2" s="1"/>
  <c r="J54" i="1"/>
  <c r="F22" i="2" s="1"/>
  <c r="I54" i="1"/>
  <c r="E22" i="2" s="1"/>
  <c r="H54" i="1"/>
  <c r="D22" i="2" s="1"/>
  <c r="N53" i="2" s="1"/>
  <c r="DL53" i="1"/>
  <c r="DK53" i="1"/>
  <c r="DK54" i="1" s="1"/>
  <c r="DG22" i="2" s="1"/>
  <c r="DJ53" i="1"/>
  <c r="DJ54" i="1" s="1"/>
  <c r="DF22" i="2" s="1"/>
  <c r="DI53" i="1"/>
  <c r="DI54" i="1" s="1"/>
  <c r="DE22" i="2" s="1"/>
  <c r="DG53" i="1"/>
  <c r="DG54" i="1" s="1"/>
  <c r="DC22" i="2" s="1"/>
  <c r="DF53" i="1"/>
  <c r="DF54" i="1" s="1"/>
  <c r="DB22" i="2" s="1"/>
  <c r="DE53" i="1"/>
  <c r="DE54" i="1" s="1"/>
  <c r="DA22" i="2" s="1"/>
  <c r="DD53" i="1"/>
  <c r="DC53" i="1"/>
  <c r="DC54" i="1" s="1"/>
  <c r="CY22" i="2" s="1"/>
  <c r="DB53" i="1"/>
  <c r="DB54" i="1" s="1"/>
  <c r="CX22" i="2" s="1"/>
  <c r="DA53" i="1"/>
  <c r="DA54" i="1" s="1"/>
  <c r="CW22" i="2" s="1"/>
  <c r="CZ53" i="1"/>
  <c r="CY53" i="1"/>
  <c r="CY54" i="1" s="1"/>
  <c r="CU22" i="2" s="1"/>
  <c r="CX53" i="1"/>
  <c r="DH53" i="1" s="1"/>
  <c r="DH54" i="1" s="1"/>
  <c r="DD22" i="2" s="1"/>
  <c r="CW53" i="1"/>
  <c r="CW54" i="1" s="1"/>
  <c r="CS22" i="2" s="1"/>
  <c r="CV53" i="1"/>
  <c r="CU53" i="1"/>
  <c r="CU54" i="1" s="1"/>
  <c r="CQ22" i="2" s="1"/>
  <c r="CT53" i="1"/>
  <c r="CT54" i="1" s="1"/>
  <c r="CP22" i="2" s="1"/>
  <c r="CS53" i="1"/>
  <c r="CS54" i="1" s="1"/>
  <c r="CO22" i="2" s="1"/>
  <c r="CR53" i="1"/>
  <c r="CQ53" i="1"/>
  <c r="CQ54" i="1" s="1"/>
  <c r="CM22" i="2" s="1"/>
  <c r="CP53" i="1"/>
  <c r="CP54" i="1" s="1"/>
  <c r="CL22" i="2" s="1"/>
  <c r="CI53" i="1"/>
  <c r="CI54" i="1" s="1"/>
  <c r="CE22" i="2" s="1"/>
  <c r="P53" i="1"/>
  <c r="DF52" i="1"/>
  <c r="DB21" i="2" s="1"/>
  <c r="DB52" i="1"/>
  <c r="CX21" i="2" s="1"/>
  <c r="CX52" i="1"/>
  <c r="CT21" i="2" s="1"/>
  <c r="CT52" i="1"/>
  <c r="CP21" i="2" s="1"/>
  <c r="CP52" i="1"/>
  <c r="CL21" i="2" s="1"/>
  <c r="CO52" i="1"/>
  <c r="CK21" i="2" s="1"/>
  <c r="CN52" i="1"/>
  <c r="CJ21" i="2" s="1"/>
  <c r="CM52" i="1"/>
  <c r="CI21" i="2" s="1"/>
  <c r="CL52" i="1"/>
  <c r="CH21" i="2" s="1"/>
  <c r="CK52" i="1"/>
  <c r="CG21" i="2" s="1"/>
  <c r="P52" i="2" s="1"/>
  <c r="CJ52" i="1"/>
  <c r="CF21" i="2" s="1"/>
  <c r="CH52" i="1"/>
  <c r="CD21" i="2" s="1"/>
  <c r="CG52" i="1"/>
  <c r="CC21" i="2" s="1"/>
  <c r="CF52" i="1"/>
  <c r="CB21" i="2" s="1"/>
  <c r="CE52" i="1"/>
  <c r="CA21" i="2" s="1"/>
  <c r="CD52" i="1"/>
  <c r="BZ21" i="2" s="1"/>
  <c r="CC52" i="1"/>
  <c r="BY21" i="2" s="1"/>
  <c r="CB52" i="1"/>
  <c r="BX21" i="2" s="1"/>
  <c r="CA52" i="1"/>
  <c r="BW21" i="2" s="1"/>
  <c r="BZ52" i="1"/>
  <c r="BV21" i="2" s="1"/>
  <c r="BY52" i="1"/>
  <c r="BU21" i="2" s="1"/>
  <c r="BX52" i="1"/>
  <c r="BT21" i="2" s="1"/>
  <c r="BW52" i="1"/>
  <c r="BS21" i="2" s="1"/>
  <c r="BV52" i="1"/>
  <c r="BR21" i="2" s="1"/>
  <c r="BU52" i="1"/>
  <c r="BQ21" i="2" s="1"/>
  <c r="BT52" i="1"/>
  <c r="BP21" i="2" s="1"/>
  <c r="BS52" i="1"/>
  <c r="BO21" i="2" s="1"/>
  <c r="BR52" i="1"/>
  <c r="BN21" i="2" s="1"/>
  <c r="BQ52" i="1"/>
  <c r="BM21" i="2" s="1"/>
  <c r="BP52" i="1"/>
  <c r="BL21" i="2" s="1"/>
  <c r="F37" i="2" s="1"/>
  <c r="BO52" i="1"/>
  <c r="BK21" i="2" s="1"/>
  <c r="BN52" i="1"/>
  <c r="BJ21" i="2" s="1"/>
  <c r="BM52" i="1"/>
  <c r="BI21" i="2" s="1"/>
  <c r="BL52" i="1"/>
  <c r="BH21" i="2" s="1"/>
  <c r="BK52" i="1"/>
  <c r="BG21" i="2" s="1"/>
  <c r="BJ52" i="1"/>
  <c r="BF21" i="2" s="1"/>
  <c r="BI52" i="1"/>
  <c r="BE21" i="2" s="1"/>
  <c r="BH52" i="1"/>
  <c r="BD21" i="2" s="1"/>
  <c r="BG52" i="1"/>
  <c r="BC21" i="2" s="1"/>
  <c r="BF52" i="1"/>
  <c r="BB21" i="2" s="1"/>
  <c r="BE52" i="1"/>
  <c r="BA21" i="2" s="1"/>
  <c r="BD52" i="1"/>
  <c r="AZ21" i="2" s="1"/>
  <c r="BC52" i="1"/>
  <c r="AY21" i="2" s="1"/>
  <c r="BB52" i="1"/>
  <c r="AX21" i="2" s="1"/>
  <c r="BA52" i="1"/>
  <c r="AW21" i="2" s="1"/>
  <c r="AZ52" i="1"/>
  <c r="AV21" i="2" s="1"/>
  <c r="AY52" i="1"/>
  <c r="AU21" i="2" s="1"/>
  <c r="AX52" i="1"/>
  <c r="AT21" i="2" s="1"/>
  <c r="AW52" i="1"/>
  <c r="AS21" i="2" s="1"/>
  <c r="AV52" i="1"/>
  <c r="AR21" i="2" s="1"/>
  <c r="AU52" i="1"/>
  <c r="AQ21" i="2" s="1"/>
  <c r="AT52" i="1"/>
  <c r="AP21" i="2" s="1"/>
  <c r="AS52" i="1"/>
  <c r="AO21" i="2" s="1"/>
  <c r="AR52" i="1"/>
  <c r="AN21" i="2" s="1"/>
  <c r="AQ52" i="1"/>
  <c r="AM21" i="2" s="1"/>
  <c r="AP52" i="1"/>
  <c r="AL21" i="2" s="1"/>
  <c r="AO52" i="1"/>
  <c r="AK21" i="2" s="1"/>
  <c r="AN52" i="1"/>
  <c r="AJ21" i="2" s="1"/>
  <c r="AM52" i="1"/>
  <c r="AI21" i="2" s="1"/>
  <c r="AL52" i="1"/>
  <c r="AH21" i="2" s="1"/>
  <c r="AK52" i="1"/>
  <c r="AG21" i="2" s="1"/>
  <c r="AJ52" i="1"/>
  <c r="AF21" i="2" s="1"/>
  <c r="AI52" i="1"/>
  <c r="AE21" i="2" s="1"/>
  <c r="AH52" i="1"/>
  <c r="AD21" i="2" s="1"/>
  <c r="AG52" i="1"/>
  <c r="AC21" i="2" s="1"/>
  <c r="AF52" i="1"/>
  <c r="AB21" i="2" s="1"/>
  <c r="AE52" i="1"/>
  <c r="AA21" i="2" s="1"/>
  <c r="AD52" i="1"/>
  <c r="Z21" i="2" s="1"/>
  <c r="AC52" i="1"/>
  <c r="Y21" i="2" s="1"/>
  <c r="AB52" i="1"/>
  <c r="X21" i="2" s="1"/>
  <c r="AA52" i="1"/>
  <c r="W21" i="2" s="1"/>
  <c r="Z52" i="1"/>
  <c r="V21" i="2" s="1"/>
  <c r="Y52" i="1"/>
  <c r="U21" i="2" s="1"/>
  <c r="X52" i="1"/>
  <c r="T21" i="2" s="1"/>
  <c r="W52" i="1"/>
  <c r="S21" i="2" s="1"/>
  <c r="V52" i="1"/>
  <c r="R21" i="2" s="1"/>
  <c r="U52" i="1"/>
  <c r="Q21" i="2" s="1"/>
  <c r="T52" i="1"/>
  <c r="P21" i="2" s="1"/>
  <c r="S52" i="1"/>
  <c r="O21" i="2" s="1"/>
  <c r="R52" i="1"/>
  <c r="N21" i="2" s="1"/>
  <c r="Q52" i="1"/>
  <c r="M21" i="2" s="1"/>
  <c r="P52" i="1"/>
  <c r="L21" i="2" s="1"/>
  <c r="O52" i="1"/>
  <c r="K21" i="2" s="1"/>
  <c r="N52" i="1"/>
  <c r="J21" i="2" s="1"/>
  <c r="M52" i="1"/>
  <c r="I21" i="2" s="1"/>
  <c r="L52" i="1"/>
  <c r="H21" i="2" s="1"/>
  <c r="K52" i="1"/>
  <c r="G21" i="2" s="1"/>
  <c r="J52" i="1"/>
  <c r="F21" i="2" s="1"/>
  <c r="I52" i="1"/>
  <c r="E21" i="2" s="1"/>
  <c r="H52" i="1"/>
  <c r="D21" i="2" s="1"/>
  <c r="N52" i="2" s="1"/>
  <c r="DL51" i="1"/>
  <c r="DK51" i="1"/>
  <c r="DJ51" i="1"/>
  <c r="DI51" i="1"/>
  <c r="DG51" i="1"/>
  <c r="DG52" i="1" s="1"/>
  <c r="DC21" i="2" s="1"/>
  <c r="DF51" i="1"/>
  <c r="DE51" i="1"/>
  <c r="DE52" i="1" s="1"/>
  <c r="DA21" i="2" s="1"/>
  <c r="DD51" i="1"/>
  <c r="DD52" i="1" s="1"/>
  <c r="CZ21" i="2" s="1"/>
  <c r="DC51" i="1"/>
  <c r="DC52" i="1" s="1"/>
  <c r="CY21" i="2" s="1"/>
  <c r="DB51" i="1"/>
  <c r="DA51" i="1"/>
  <c r="DA52" i="1" s="1"/>
  <c r="CW21" i="2" s="1"/>
  <c r="CZ51" i="1"/>
  <c r="CZ52" i="1" s="1"/>
  <c r="CV21" i="2" s="1"/>
  <c r="CY51" i="1"/>
  <c r="CY52" i="1" s="1"/>
  <c r="CU21" i="2" s="1"/>
  <c r="CX51" i="1"/>
  <c r="CW51" i="1"/>
  <c r="CW52" i="1" s="1"/>
  <c r="CS21" i="2" s="1"/>
  <c r="CV51" i="1"/>
  <c r="CV52" i="1" s="1"/>
  <c r="CR21" i="2" s="1"/>
  <c r="CU51" i="1"/>
  <c r="CU52" i="1" s="1"/>
  <c r="CQ21" i="2" s="1"/>
  <c r="CT51" i="1"/>
  <c r="CS51" i="1"/>
  <c r="CS52" i="1" s="1"/>
  <c r="CO21" i="2" s="1"/>
  <c r="CR51" i="1"/>
  <c r="CR52" i="1" s="1"/>
  <c r="CN21" i="2" s="1"/>
  <c r="CQ51" i="1"/>
  <c r="CQ52" i="1" s="1"/>
  <c r="CM21" i="2" s="1"/>
  <c r="CP51" i="1"/>
  <c r="CI51" i="1"/>
  <c r="CI52" i="1" s="1"/>
  <c r="CE21" i="2" s="1"/>
  <c r="P51" i="1"/>
  <c r="CO50" i="1"/>
  <c r="CK20" i="2" s="1"/>
  <c r="CN50" i="1"/>
  <c r="CJ20" i="2" s="1"/>
  <c r="CM50" i="1"/>
  <c r="CI20" i="2" s="1"/>
  <c r="CL50" i="1"/>
  <c r="CH20" i="2" s="1"/>
  <c r="CK50" i="1"/>
  <c r="CG20" i="2" s="1"/>
  <c r="P51" i="2" s="1"/>
  <c r="CJ50" i="1"/>
  <c r="CF20" i="2" s="1"/>
  <c r="CH50" i="1"/>
  <c r="CD20" i="2" s="1"/>
  <c r="CG50" i="1"/>
  <c r="CC20" i="2" s="1"/>
  <c r="CF50" i="1"/>
  <c r="CB20" i="2" s="1"/>
  <c r="CE50" i="1"/>
  <c r="CA20" i="2" s="1"/>
  <c r="CD50" i="1"/>
  <c r="BZ20" i="2" s="1"/>
  <c r="CC50" i="1"/>
  <c r="BY20" i="2" s="1"/>
  <c r="CB50" i="1"/>
  <c r="BX20" i="2" s="1"/>
  <c r="CA50" i="1"/>
  <c r="BW20" i="2" s="1"/>
  <c r="BZ50" i="1"/>
  <c r="BV20" i="2" s="1"/>
  <c r="BY50" i="1"/>
  <c r="BU20" i="2" s="1"/>
  <c r="BX50" i="1"/>
  <c r="BT20" i="2" s="1"/>
  <c r="BW50" i="1"/>
  <c r="BS20" i="2" s="1"/>
  <c r="BV50" i="1"/>
  <c r="BR20" i="2" s="1"/>
  <c r="BU50" i="1"/>
  <c r="BQ20" i="2" s="1"/>
  <c r="BT50" i="1"/>
  <c r="BP20" i="2" s="1"/>
  <c r="BS50" i="1"/>
  <c r="BO20" i="2" s="1"/>
  <c r="BR50" i="1"/>
  <c r="BN20" i="2" s="1"/>
  <c r="BQ50" i="1"/>
  <c r="BM20" i="2" s="1"/>
  <c r="BP50" i="1"/>
  <c r="BL20" i="2" s="1"/>
  <c r="F36" i="2" s="1"/>
  <c r="BO50" i="1"/>
  <c r="BK20" i="2" s="1"/>
  <c r="BN50" i="1"/>
  <c r="BJ20" i="2" s="1"/>
  <c r="BM50" i="1"/>
  <c r="BI20" i="2" s="1"/>
  <c r="BL50" i="1"/>
  <c r="BH20" i="2" s="1"/>
  <c r="BK50" i="1"/>
  <c r="BG20" i="2" s="1"/>
  <c r="BJ50" i="1"/>
  <c r="BF20" i="2" s="1"/>
  <c r="BI50" i="1"/>
  <c r="BE20" i="2" s="1"/>
  <c r="BH50" i="1"/>
  <c r="BD20" i="2" s="1"/>
  <c r="BG50" i="1"/>
  <c r="BC20" i="2" s="1"/>
  <c r="BF50" i="1"/>
  <c r="BB20" i="2" s="1"/>
  <c r="BE50" i="1"/>
  <c r="BA20" i="2" s="1"/>
  <c r="BD50" i="1"/>
  <c r="AZ20" i="2" s="1"/>
  <c r="BC50" i="1"/>
  <c r="AY20" i="2" s="1"/>
  <c r="BB50" i="1"/>
  <c r="AX20" i="2" s="1"/>
  <c r="BA50" i="1"/>
  <c r="AW20" i="2" s="1"/>
  <c r="AZ50" i="1"/>
  <c r="AV20" i="2" s="1"/>
  <c r="AY50" i="1"/>
  <c r="AU20" i="2" s="1"/>
  <c r="AX50" i="1"/>
  <c r="AT20" i="2" s="1"/>
  <c r="AW50" i="1"/>
  <c r="AS20" i="2" s="1"/>
  <c r="AV50" i="1"/>
  <c r="AR20" i="2" s="1"/>
  <c r="AU50" i="1"/>
  <c r="AQ20" i="2" s="1"/>
  <c r="AT50" i="1"/>
  <c r="AP20" i="2" s="1"/>
  <c r="AS50" i="1"/>
  <c r="AO20" i="2" s="1"/>
  <c r="AR50" i="1"/>
  <c r="AN20" i="2" s="1"/>
  <c r="AQ50" i="1"/>
  <c r="AM20" i="2" s="1"/>
  <c r="AP50" i="1"/>
  <c r="AL20" i="2" s="1"/>
  <c r="AO50" i="1"/>
  <c r="AK20" i="2" s="1"/>
  <c r="AN50" i="1"/>
  <c r="AJ20" i="2" s="1"/>
  <c r="AM50" i="1"/>
  <c r="AI20" i="2" s="1"/>
  <c r="AL50" i="1"/>
  <c r="AH20" i="2" s="1"/>
  <c r="AK50" i="1"/>
  <c r="AG20" i="2" s="1"/>
  <c r="AJ50" i="1"/>
  <c r="AF20" i="2" s="1"/>
  <c r="AI50" i="1"/>
  <c r="AE20" i="2" s="1"/>
  <c r="AH50" i="1"/>
  <c r="AD20" i="2" s="1"/>
  <c r="AG50" i="1"/>
  <c r="AC20" i="2" s="1"/>
  <c r="AF50" i="1"/>
  <c r="AB20" i="2" s="1"/>
  <c r="AE50" i="1"/>
  <c r="AA20" i="2" s="1"/>
  <c r="AD50" i="1"/>
  <c r="Z20" i="2" s="1"/>
  <c r="AC50" i="1"/>
  <c r="Y20" i="2" s="1"/>
  <c r="AB50" i="1"/>
  <c r="X20" i="2" s="1"/>
  <c r="AA50" i="1"/>
  <c r="W20" i="2" s="1"/>
  <c r="Z50" i="1"/>
  <c r="V20" i="2" s="1"/>
  <c r="Y50" i="1"/>
  <c r="U20" i="2" s="1"/>
  <c r="X50" i="1"/>
  <c r="T20" i="2" s="1"/>
  <c r="W50" i="1"/>
  <c r="S20" i="2" s="1"/>
  <c r="V50" i="1"/>
  <c r="R20" i="2" s="1"/>
  <c r="U50" i="1"/>
  <c r="Q20" i="2" s="1"/>
  <c r="T50" i="1"/>
  <c r="P20" i="2" s="1"/>
  <c r="S50" i="1"/>
  <c r="O20" i="2" s="1"/>
  <c r="R50" i="1"/>
  <c r="N20" i="2" s="1"/>
  <c r="Q50" i="1"/>
  <c r="M20" i="2" s="1"/>
  <c r="P50" i="1"/>
  <c r="L20" i="2" s="1"/>
  <c r="O50" i="1"/>
  <c r="K20" i="2" s="1"/>
  <c r="N50" i="1"/>
  <c r="J20" i="2" s="1"/>
  <c r="M50" i="1"/>
  <c r="I20" i="2" s="1"/>
  <c r="L50" i="1"/>
  <c r="H20" i="2" s="1"/>
  <c r="K50" i="1"/>
  <c r="G20" i="2" s="1"/>
  <c r="J50" i="1"/>
  <c r="F20" i="2" s="1"/>
  <c r="I50" i="1"/>
  <c r="E20" i="2" s="1"/>
  <c r="H50" i="1"/>
  <c r="D20" i="2" s="1"/>
  <c r="N51" i="2" s="1"/>
  <c r="DL49" i="1"/>
  <c r="DK49" i="1"/>
  <c r="DJ49" i="1"/>
  <c r="DI49" i="1"/>
  <c r="DG49" i="1"/>
  <c r="DF49" i="1"/>
  <c r="DE49" i="1"/>
  <c r="DD49" i="1"/>
  <c r="DC49" i="1"/>
  <c r="DB49" i="1"/>
  <c r="DA49" i="1"/>
  <c r="CZ49" i="1"/>
  <c r="CY49" i="1"/>
  <c r="CX49" i="1"/>
  <c r="DH49" i="1" s="1"/>
  <c r="CW49" i="1"/>
  <c r="CV49" i="1"/>
  <c r="CU49" i="1"/>
  <c r="CT49" i="1"/>
  <c r="CS49" i="1"/>
  <c r="CR49" i="1"/>
  <c r="CQ49" i="1"/>
  <c r="CP49" i="1"/>
  <c r="CI49" i="1"/>
  <c r="P49" i="1"/>
  <c r="DL48" i="1"/>
  <c r="DK48" i="1"/>
  <c r="DJ48" i="1"/>
  <c r="DI48" i="1"/>
  <c r="DG48" i="1"/>
  <c r="DG50" i="1" s="1"/>
  <c r="DC20" i="2" s="1"/>
  <c r="DF48" i="1"/>
  <c r="DF50" i="1" s="1"/>
  <c r="DB20" i="2" s="1"/>
  <c r="DE48" i="1"/>
  <c r="DE50" i="1" s="1"/>
  <c r="DA20" i="2" s="1"/>
  <c r="DD48" i="1"/>
  <c r="DD50" i="1" s="1"/>
  <c r="CZ20" i="2" s="1"/>
  <c r="DC48" i="1"/>
  <c r="DC50" i="1" s="1"/>
  <c r="CY20" i="2" s="1"/>
  <c r="DB48" i="1"/>
  <c r="DB50" i="1" s="1"/>
  <c r="CX20" i="2" s="1"/>
  <c r="DA48" i="1"/>
  <c r="DA50" i="1" s="1"/>
  <c r="CW20" i="2" s="1"/>
  <c r="CZ48" i="1"/>
  <c r="CZ50" i="1" s="1"/>
  <c r="CV20" i="2" s="1"/>
  <c r="CY48" i="1"/>
  <c r="CY50" i="1" s="1"/>
  <c r="CU20" i="2" s="1"/>
  <c r="CX48" i="1"/>
  <c r="CX50" i="1" s="1"/>
  <c r="CW48" i="1"/>
  <c r="CW50" i="1" s="1"/>
  <c r="CS20" i="2" s="1"/>
  <c r="CV48" i="1"/>
  <c r="CV50" i="1" s="1"/>
  <c r="CR20" i="2" s="1"/>
  <c r="CU48" i="1"/>
  <c r="CU50" i="1" s="1"/>
  <c r="CQ20" i="2" s="1"/>
  <c r="CT48" i="1"/>
  <c r="CT50" i="1" s="1"/>
  <c r="CP20" i="2" s="1"/>
  <c r="CR48" i="1"/>
  <c r="CR50" i="1" s="1"/>
  <c r="CN20" i="2" s="1"/>
  <c r="CQ48" i="1"/>
  <c r="CQ50" i="1" s="1"/>
  <c r="CM20" i="2" s="1"/>
  <c r="CP48" i="1"/>
  <c r="CP50" i="1" s="1"/>
  <c r="CL20" i="2" s="1"/>
  <c r="CI48" i="1"/>
  <c r="CI50" i="1" s="1"/>
  <c r="CE20" i="2" s="1"/>
  <c r="P48" i="1"/>
  <c r="CS48" i="1" s="1"/>
  <c r="CS50" i="1" s="1"/>
  <c r="CO20" i="2" s="1"/>
  <c r="DG47" i="1"/>
  <c r="DC19" i="2" s="1"/>
  <c r="DE47" i="1"/>
  <c r="DA19" i="2" s="1"/>
  <c r="DC47" i="1"/>
  <c r="CY19" i="2" s="1"/>
  <c r="DA47" i="1"/>
  <c r="CW19" i="2" s="1"/>
  <c r="CY47" i="1"/>
  <c r="CU19" i="2" s="1"/>
  <c r="CW47" i="1"/>
  <c r="CS19" i="2" s="1"/>
  <c r="CU47" i="1"/>
  <c r="CQ19" i="2" s="1"/>
  <c r="CQ47" i="1"/>
  <c r="CM19" i="2" s="1"/>
  <c r="CO47" i="1"/>
  <c r="CK19" i="2" s="1"/>
  <c r="CN47" i="1"/>
  <c r="CJ19" i="2" s="1"/>
  <c r="CM47" i="1"/>
  <c r="CI19" i="2" s="1"/>
  <c r="CL47" i="1"/>
  <c r="CH19" i="2" s="1"/>
  <c r="CK47" i="1"/>
  <c r="CG19" i="2" s="1"/>
  <c r="P50" i="2" s="1"/>
  <c r="X50" i="2" s="1"/>
  <c r="CJ47" i="1"/>
  <c r="CF19" i="2" s="1"/>
  <c r="CI47" i="1"/>
  <c r="CE19" i="2" s="1"/>
  <c r="CH47" i="1"/>
  <c r="CD19" i="2" s="1"/>
  <c r="CG47" i="1"/>
  <c r="CC19" i="2" s="1"/>
  <c r="CF47" i="1"/>
  <c r="CB19" i="2" s="1"/>
  <c r="CE47" i="1"/>
  <c r="CA19" i="2" s="1"/>
  <c r="CD47" i="1"/>
  <c r="BZ19" i="2" s="1"/>
  <c r="CC47" i="1"/>
  <c r="BY19" i="2" s="1"/>
  <c r="CB47" i="1"/>
  <c r="BX19" i="2" s="1"/>
  <c r="CA47" i="1"/>
  <c r="BW19" i="2" s="1"/>
  <c r="BZ47" i="1"/>
  <c r="BV19" i="2" s="1"/>
  <c r="BY47" i="1"/>
  <c r="BU19" i="2" s="1"/>
  <c r="BX47" i="1"/>
  <c r="BT19" i="2" s="1"/>
  <c r="BW47" i="1"/>
  <c r="BS19" i="2" s="1"/>
  <c r="BV47" i="1"/>
  <c r="BR19" i="2" s="1"/>
  <c r="BU47" i="1"/>
  <c r="BQ19" i="2" s="1"/>
  <c r="BT47" i="1"/>
  <c r="BP19" i="2" s="1"/>
  <c r="BS47" i="1"/>
  <c r="BO19" i="2" s="1"/>
  <c r="BR47" i="1"/>
  <c r="BN19" i="2" s="1"/>
  <c r="BQ47" i="1"/>
  <c r="BM19" i="2" s="1"/>
  <c r="BP47" i="1"/>
  <c r="BL19" i="2" s="1"/>
  <c r="F35" i="2" s="1"/>
  <c r="BO47" i="1"/>
  <c r="BK19" i="2" s="1"/>
  <c r="BN47" i="1"/>
  <c r="BJ19" i="2" s="1"/>
  <c r="BM47" i="1"/>
  <c r="BI19" i="2" s="1"/>
  <c r="BL47" i="1"/>
  <c r="BH19" i="2" s="1"/>
  <c r="BK47" i="1"/>
  <c r="BG19" i="2" s="1"/>
  <c r="BJ47" i="1"/>
  <c r="BF19" i="2" s="1"/>
  <c r="BI47" i="1"/>
  <c r="BE19" i="2" s="1"/>
  <c r="BH47" i="1"/>
  <c r="BD19" i="2" s="1"/>
  <c r="BG47" i="1"/>
  <c r="BC19" i="2" s="1"/>
  <c r="BF47" i="1"/>
  <c r="BB19" i="2" s="1"/>
  <c r="BE47" i="1"/>
  <c r="BA19" i="2" s="1"/>
  <c r="BD47" i="1"/>
  <c r="AZ19" i="2" s="1"/>
  <c r="BC47" i="1"/>
  <c r="AY19" i="2" s="1"/>
  <c r="BB47" i="1"/>
  <c r="AX19" i="2" s="1"/>
  <c r="BA47" i="1"/>
  <c r="AW19" i="2" s="1"/>
  <c r="AZ47" i="1"/>
  <c r="AV19" i="2" s="1"/>
  <c r="AY47" i="1"/>
  <c r="AU19" i="2" s="1"/>
  <c r="AX47" i="1"/>
  <c r="AT19" i="2" s="1"/>
  <c r="AW47" i="1"/>
  <c r="AS19" i="2" s="1"/>
  <c r="AV47" i="1"/>
  <c r="AR19" i="2" s="1"/>
  <c r="AU47" i="1"/>
  <c r="AQ19" i="2" s="1"/>
  <c r="AT47" i="1"/>
  <c r="AP19" i="2" s="1"/>
  <c r="AS47" i="1"/>
  <c r="AO19" i="2" s="1"/>
  <c r="AR47" i="1"/>
  <c r="AN19" i="2" s="1"/>
  <c r="AQ47" i="1"/>
  <c r="AM19" i="2" s="1"/>
  <c r="AP47" i="1"/>
  <c r="AL19" i="2" s="1"/>
  <c r="AO47" i="1"/>
  <c r="AK19" i="2" s="1"/>
  <c r="AN47" i="1"/>
  <c r="AJ19" i="2" s="1"/>
  <c r="AM47" i="1"/>
  <c r="AI19" i="2" s="1"/>
  <c r="AL47" i="1"/>
  <c r="AH19" i="2" s="1"/>
  <c r="AK47" i="1"/>
  <c r="AG19" i="2" s="1"/>
  <c r="AJ47" i="1"/>
  <c r="AF19" i="2" s="1"/>
  <c r="AI47" i="1"/>
  <c r="AE19" i="2" s="1"/>
  <c r="AH47" i="1"/>
  <c r="AD19" i="2" s="1"/>
  <c r="AG47" i="1"/>
  <c r="AC19" i="2" s="1"/>
  <c r="AF47" i="1"/>
  <c r="AB19" i="2" s="1"/>
  <c r="AE47" i="1"/>
  <c r="AA19" i="2" s="1"/>
  <c r="AD47" i="1"/>
  <c r="Z19" i="2" s="1"/>
  <c r="AC47" i="1"/>
  <c r="Y19" i="2" s="1"/>
  <c r="AB47" i="1"/>
  <c r="X19" i="2" s="1"/>
  <c r="AA47" i="1"/>
  <c r="W19" i="2" s="1"/>
  <c r="Z47" i="1"/>
  <c r="V19" i="2" s="1"/>
  <c r="Y47" i="1"/>
  <c r="U19" i="2" s="1"/>
  <c r="X47" i="1"/>
  <c r="T19" i="2" s="1"/>
  <c r="W47" i="1"/>
  <c r="S19" i="2" s="1"/>
  <c r="V47" i="1"/>
  <c r="R19" i="2" s="1"/>
  <c r="U47" i="1"/>
  <c r="Q19" i="2" s="1"/>
  <c r="T47" i="1"/>
  <c r="P19" i="2" s="1"/>
  <c r="S47" i="1"/>
  <c r="O19" i="2" s="1"/>
  <c r="R47" i="1"/>
  <c r="N19" i="2" s="1"/>
  <c r="Q47" i="1"/>
  <c r="M19" i="2" s="1"/>
  <c r="O47" i="1"/>
  <c r="K19" i="2" s="1"/>
  <c r="N47" i="1"/>
  <c r="J19" i="2" s="1"/>
  <c r="M47" i="1"/>
  <c r="I19" i="2" s="1"/>
  <c r="L47" i="1"/>
  <c r="H19" i="2" s="1"/>
  <c r="K47" i="1"/>
  <c r="G19" i="2" s="1"/>
  <c r="J47" i="1"/>
  <c r="F19" i="2" s="1"/>
  <c r="I47" i="1"/>
  <c r="E19" i="2" s="1"/>
  <c r="H47" i="1"/>
  <c r="D19" i="2" s="1"/>
  <c r="N50" i="2" s="1"/>
  <c r="DL46" i="1"/>
  <c r="DK46" i="1"/>
  <c r="DJ46" i="1"/>
  <c r="DI46" i="1"/>
  <c r="DG46" i="1"/>
  <c r="DF46" i="1"/>
  <c r="DF47" i="1" s="1"/>
  <c r="DB19" i="2" s="1"/>
  <c r="DE46" i="1"/>
  <c r="DD46" i="1"/>
  <c r="DD47" i="1" s="1"/>
  <c r="CZ19" i="2" s="1"/>
  <c r="DC46" i="1"/>
  <c r="DB46" i="1"/>
  <c r="DB47" i="1" s="1"/>
  <c r="CX19" i="2" s="1"/>
  <c r="DA46" i="1"/>
  <c r="CZ46" i="1"/>
  <c r="CZ47" i="1" s="1"/>
  <c r="CV19" i="2" s="1"/>
  <c r="CY46" i="1"/>
  <c r="CX46" i="1"/>
  <c r="CX47" i="1" s="1"/>
  <c r="CW46" i="1"/>
  <c r="CV46" i="1"/>
  <c r="CV47" i="1" s="1"/>
  <c r="CR19" i="2" s="1"/>
  <c r="CU46" i="1"/>
  <c r="CT46" i="1"/>
  <c r="CT47" i="1" s="1"/>
  <c r="CP19" i="2" s="1"/>
  <c r="CR46" i="1"/>
  <c r="CR47" i="1" s="1"/>
  <c r="CN19" i="2" s="1"/>
  <c r="CQ46" i="1"/>
  <c r="CP46" i="1"/>
  <c r="CP47" i="1" s="1"/>
  <c r="CL19" i="2" s="1"/>
  <c r="CI46" i="1"/>
  <c r="P46" i="1"/>
  <c r="P47" i="1" s="1"/>
  <c r="L19" i="2" s="1"/>
  <c r="CO45" i="1"/>
  <c r="CK18" i="2" s="1"/>
  <c r="CN45" i="1"/>
  <c r="CJ18" i="2" s="1"/>
  <c r="CM45" i="1"/>
  <c r="CI18" i="2" s="1"/>
  <c r="CL45" i="1"/>
  <c r="CH18" i="2" s="1"/>
  <c r="CK45" i="1"/>
  <c r="CG18" i="2" s="1"/>
  <c r="P49" i="2" s="1"/>
  <c r="CJ45" i="1"/>
  <c r="CF18" i="2" s="1"/>
  <c r="CH45" i="1"/>
  <c r="CD18" i="2" s="1"/>
  <c r="CG45" i="1"/>
  <c r="CC18" i="2" s="1"/>
  <c r="CF45" i="1"/>
  <c r="CB18" i="2" s="1"/>
  <c r="CE45" i="1"/>
  <c r="CA18" i="2" s="1"/>
  <c r="CD45" i="1"/>
  <c r="BZ18" i="2" s="1"/>
  <c r="CC45" i="1"/>
  <c r="BY18" i="2" s="1"/>
  <c r="CB45" i="1"/>
  <c r="BX18" i="2" s="1"/>
  <c r="CA45" i="1"/>
  <c r="BW18" i="2" s="1"/>
  <c r="BZ45" i="1"/>
  <c r="BV18" i="2" s="1"/>
  <c r="BY45" i="1"/>
  <c r="BU18" i="2" s="1"/>
  <c r="BX45" i="1"/>
  <c r="BT18" i="2" s="1"/>
  <c r="BW45" i="1"/>
  <c r="BS18" i="2" s="1"/>
  <c r="BV45" i="1"/>
  <c r="BR18" i="2" s="1"/>
  <c r="BU45" i="1"/>
  <c r="BQ18" i="2" s="1"/>
  <c r="BT45" i="1"/>
  <c r="BP18" i="2" s="1"/>
  <c r="BS45" i="1"/>
  <c r="BO18" i="2" s="1"/>
  <c r="BR45" i="1"/>
  <c r="BN18" i="2" s="1"/>
  <c r="BQ45" i="1"/>
  <c r="BM18" i="2" s="1"/>
  <c r="BP45" i="1"/>
  <c r="BL18" i="2" s="1"/>
  <c r="F34" i="2" s="1"/>
  <c r="BO45" i="1"/>
  <c r="BK18" i="2" s="1"/>
  <c r="BN45" i="1"/>
  <c r="BJ18" i="2" s="1"/>
  <c r="BM45" i="1"/>
  <c r="BI18" i="2" s="1"/>
  <c r="BL45" i="1"/>
  <c r="BH18" i="2" s="1"/>
  <c r="BK45" i="1"/>
  <c r="BG18" i="2" s="1"/>
  <c r="BJ45" i="1"/>
  <c r="BF18" i="2" s="1"/>
  <c r="BI45" i="1"/>
  <c r="BE18" i="2" s="1"/>
  <c r="BH45" i="1"/>
  <c r="BD18" i="2" s="1"/>
  <c r="BG45" i="1"/>
  <c r="BC18" i="2" s="1"/>
  <c r="BF45" i="1"/>
  <c r="BB18" i="2" s="1"/>
  <c r="BE45" i="1"/>
  <c r="BA18" i="2" s="1"/>
  <c r="BD45" i="1"/>
  <c r="AZ18" i="2" s="1"/>
  <c r="BC45" i="1"/>
  <c r="AY18" i="2" s="1"/>
  <c r="BB45" i="1"/>
  <c r="AX18" i="2" s="1"/>
  <c r="BA45" i="1"/>
  <c r="AW18" i="2" s="1"/>
  <c r="AZ45" i="1"/>
  <c r="AV18" i="2" s="1"/>
  <c r="AY45" i="1"/>
  <c r="AU18" i="2" s="1"/>
  <c r="AX45" i="1"/>
  <c r="AT18" i="2" s="1"/>
  <c r="AW45" i="1"/>
  <c r="AS18" i="2" s="1"/>
  <c r="AV45" i="1"/>
  <c r="AR18" i="2" s="1"/>
  <c r="AU45" i="1"/>
  <c r="AQ18" i="2" s="1"/>
  <c r="AT45" i="1"/>
  <c r="AP18" i="2" s="1"/>
  <c r="AS45" i="1"/>
  <c r="AO18" i="2" s="1"/>
  <c r="AR45" i="1"/>
  <c r="AN18" i="2" s="1"/>
  <c r="AQ45" i="1"/>
  <c r="AM18" i="2" s="1"/>
  <c r="AP45" i="1"/>
  <c r="AL18" i="2" s="1"/>
  <c r="AO45" i="1"/>
  <c r="AK18" i="2" s="1"/>
  <c r="AN45" i="1"/>
  <c r="AJ18" i="2" s="1"/>
  <c r="AM45" i="1"/>
  <c r="AI18" i="2" s="1"/>
  <c r="AL45" i="1"/>
  <c r="AH18" i="2" s="1"/>
  <c r="AK45" i="1"/>
  <c r="AG18" i="2" s="1"/>
  <c r="AJ45" i="1"/>
  <c r="AF18" i="2" s="1"/>
  <c r="AI45" i="1"/>
  <c r="AE18" i="2" s="1"/>
  <c r="AH45" i="1"/>
  <c r="AD18" i="2" s="1"/>
  <c r="AG45" i="1"/>
  <c r="AC18" i="2" s="1"/>
  <c r="AF45" i="1"/>
  <c r="AB18" i="2" s="1"/>
  <c r="AE45" i="1"/>
  <c r="AA18" i="2" s="1"/>
  <c r="AD45" i="1"/>
  <c r="Z18" i="2" s="1"/>
  <c r="AC45" i="1"/>
  <c r="Y18" i="2" s="1"/>
  <c r="AB45" i="1"/>
  <c r="X18" i="2" s="1"/>
  <c r="AA45" i="1"/>
  <c r="W18" i="2" s="1"/>
  <c r="Z45" i="1"/>
  <c r="V18" i="2" s="1"/>
  <c r="Y45" i="1"/>
  <c r="U18" i="2" s="1"/>
  <c r="X45" i="1"/>
  <c r="T18" i="2" s="1"/>
  <c r="W45" i="1"/>
  <c r="S18" i="2" s="1"/>
  <c r="V45" i="1"/>
  <c r="R18" i="2" s="1"/>
  <c r="U45" i="1"/>
  <c r="Q18" i="2" s="1"/>
  <c r="T45" i="1"/>
  <c r="S45" i="1"/>
  <c r="O18" i="2" s="1"/>
  <c r="R45" i="1"/>
  <c r="N18" i="2" s="1"/>
  <c r="Q45" i="1"/>
  <c r="M18" i="2" s="1"/>
  <c r="P45" i="1"/>
  <c r="L18" i="2" s="1"/>
  <c r="O45" i="1"/>
  <c r="K18" i="2" s="1"/>
  <c r="N45" i="1"/>
  <c r="J18" i="2" s="1"/>
  <c r="M45" i="1"/>
  <c r="I18" i="2" s="1"/>
  <c r="L45" i="1"/>
  <c r="H18" i="2" s="1"/>
  <c r="K45" i="1"/>
  <c r="G18" i="2" s="1"/>
  <c r="J45" i="1"/>
  <c r="F18" i="2" s="1"/>
  <c r="I45" i="1"/>
  <c r="E18" i="2" s="1"/>
  <c r="H45" i="1"/>
  <c r="D18" i="2" s="1"/>
  <c r="N49" i="2" s="1"/>
  <c r="DL44" i="1"/>
  <c r="DK44" i="1"/>
  <c r="DJ44" i="1"/>
  <c r="DI44" i="1"/>
  <c r="DG44" i="1"/>
  <c r="DF44" i="1"/>
  <c r="DE44" i="1"/>
  <c r="DD44" i="1"/>
  <c r="DC44" i="1"/>
  <c r="DB44" i="1"/>
  <c r="DA44" i="1"/>
  <c r="CZ44" i="1"/>
  <c r="CY44" i="1"/>
  <c r="CX44" i="1"/>
  <c r="CW44" i="1"/>
  <c r="CV44" i="1"/>
  <c r="CU44" i="1"/>
  <c r="CT44" i="1"/>
  <c r="CS44" i="1"/>
  <c r="CR44" i="1"/>
  <c r="CQ44" i="1"/>
  <c r="CP44" i="1"/>
  <c r="CI44" i="1"/>
  <c r="P44" i="1"/>
  <c r="DL43" i="1"/>
  <c r="DK43" i="1"/>
  <c r="DJ43" i="1"/>
  <c r="DI43" i="1"/>
  <c r="DG43" i="1"/>
  <c r="DF43" i="1"/>
  <c r="DE43" i="1"/>
  <c r="DD43" i="1"/>
  <c r="DC43" i="1"/>
  <c r="DB43" i="1"/>
  <c r="DA43" i="1"/>
  <c r="CZ43" i="1"/>
  <c r="CY43" i="1"/>
  <c r="CX43" i="1"/>
  <c r="DH43" i="1" s="1"/>
  <c r="CW43" i="1"/>
  <c r="CV43" i="1"/>
  <c r="CU43" i="1"/>
  <c r="CT43" i="1"/>
  <c r="CS43" i="1"/>
  <c r="CR43" i="1"/>
  <c r="CQ43" i="1"/>
  <c r="CP43" i="1"/>
  <c r="CI43" i="1"/>
  <c r="P43" i="1"/>
  <c r="DL42" i="1"/>
  <c r="DK42" i="1"/>
  <c r="DJ42" i="1"/>
  <c r="DI42" i="1"/>
  <c r="DG42" i="1"/>
  <c r="DF42" i="1"/>
  <c r="DE42" i="1"/>
  <c r="DD42" i="1"/>
  <c r="DC42" i="1"/>
  <c r="DB42" i="1"/>
  <c r="DA42" i="1"/>
  <c r="CZ42" i="1"/>
  <c r="CY42" i="1"/>
  <c r="DH42" i="1" s="1"/>
  <c r="CX42" i="1"/>
  <c r="CW42" i="1"/>
  <c r="CV42" i="1"/>
  <c r="CU42" i="1"/>
  <c r="CT42" i="1"/>
  <c r="CR42" i="1"/>
  <c r="CQ42" i="1"/>
  <c r="CP42" i="1"/>
  <c r="CI42" i="1"/>
  <c r="P42" i="1"/>
  <c r="CS42" i="1" s="1"/>
  <c r="DL41" i="1"/>
  <c r="DK41" i="1"/>
  <c r="DJ41" i="1"/>
  <c r="DI41" i="1"/>
  <c r="DG41" i="1"/>
  <c r="DG45" i="1" s="1"/>
  <c r="DC18" i="2" s="1"/>
  <c r="DF41" i="1"/>
  <c r="DF45" i="1" s="1"/>
  <c r="DB18" i="2" s="1"/>
  <c r="DE41" i="1"/>
  <c r="DE45" i="1" s="1"/>
  <c r="DA18" i="2" s="1"/>
  <c r="DD41" i="1"/>
  <c r="DD45" i="1" s="1"/>
  <c r="CZ18" i="2" s="1"/>
  <c r="DC41" i="1"/>
  <c r="DC45" i="1" s="1"/>
  <c r="CY18" i="2" s="1"/>
  <c r="DB41" i="1"/>
  <c r="DB45" i="1" s="1"/>
  <c r="CX18" i="2" s="1"/>
  <c r="DA41" i="1"/>
  <c r="DA45" i="1" s="1"/>
  <c r="CW18" i="2" s="1"/>
  <c r="CZ41" i="1"/>
  <c r="CZ45" i="1" s="1"/>
  <c r="CV18" i="2" s="1"/>
  <c r="CY41" i="1"/>
  <c r="CY45" i="1" s="1"/>
  <c r="CU18" i="2" s="1"/>
  <c r="CX41" i="1"/>
  <c r="CX45" i="1" s="1"/>
  <c r="CW41" i="1"/>
  <c r="CW45" i="1" s="1"/>
  <c r="CS18" i="2" s="1"/>
  <c r="CV41" i="1"/>
  <c r="CV45" i="1" s="1"/>
  <c r="CR18" i="2" s="1"/>
  <c r="CU41" i="1"/>
  <c r="CU45" i="1" s="1"/>
  <c r="CQ18" i="2" s="1"/>
  <c r="CT41" i="1"/>
  <c r="CT45" i="1" s="1"/>
  <c r="CP18" i="2" s="1"/>
  <c r="CR41" i="1"/>
  <c r="CR45" i="1" s="1"/>
  <c r="CN18" i="2" s="1"/>
  <c r="CQ41" i="1"/>
  <c r="CQ45" i="1" s="1"/>
  <c r="CM18" i="2" s="1"/>
  <c r="CP41" i="1"/>
  <c r="CI41" i="1"/>
  <c r="CI45" i="1" s="1"/>
  <c r="CE18" i="2" s="1"/>
  <c r="P41" i="1"/>
  <c r="CS41" i="1" s="1"/>
  <c r="CS45" i="1" s="1"/>
  <c r="CO18" i="2" s="1"/>
  <c r="CS40" i="1"/>
  <c r="CO17" i="2" s="1"/>
  <c r="CO40" i="1"/>
  <c r="CK17" i="2" s="1"/>
  <c r="CN40" i="1"/>
  <c r="CJ17" i="2" s="1"/>
  <c r="CM40" i="1"/>
  <c r="CI17" i="2" s="1"/>
  <c r="CL40" i="1"/>
  <c r="CH17" i="2" s="1"/>
  <c r="CK40" i="1"/>
  <c r="CG17" i="2" s="1"/>
  <c r="P48" i="2" s="1"/>
  <c r="CJ40" i="1"/>
  <c r="CF17" i="2" s="1"/>
  <c r="CH40" i="1"/>
  <c r="CD17" i="2" s="1"/>
  <c r="CG40" i="1"/>
  <c r="CC17" i="2" s="1"/>
  <c r="CF40" i="1"/>
  <c r="CB17" i="2" s="1"/>
  <c r="CE40" i="1"/>
  <c r="CA17" i="2" s="1"/>
  <c r="CD40" i="1"/>
  <c r="BZ17" i="2" s="1"/>
  <c r="CC40" i="1"/>
  <c r="BY17" i="2" s="1"/>
  <c r="CB40" i="1"/>
  <c r="BX17" i="2" s="1"/>
  <c r="CA40" i="1"/>
  <c r="BW17" i="2" s="1"/>
  <c r="BZ40" i="1"/>
  <c r="BV17" i="2" s="1"/>
  <c r="BY40" i="1"/>
  <c r="BU17" i="2" s="1"/>
  <c r="BX40" i="1"/>
  <c r="BT17" i="2" s="1"/>
  <c r="BW40" i="1"/>
  <c r="BS17" i="2" s="1"/>
  <c r="BV40" i="1"/>
  <c r="BR17" i="2" s="1"/>
  <c r="BU40" i="1"/>
  <c r="BQ17" i="2" s="1"/>
  <c r="BT40" i="1"/>
  <c r="BP17" i="2" s="1"/>
  <c r="BS40" i="1"/>
  <c r="BO17" i="2" s="1"/>
  <c r="BR40" i="1"/>
  <c r="BN17" i="2" s="1"/>
  <c r="BQ40" i="1"/>
  <c r="BM17" i="2" s="1"/>
  <c r="BP40" i="1"/>
  <c r="BL17" i="2" s="1"/>
  <c r="F33" i="2" s="1"/>
  <c r="BO40" i="1"/>
  <c r="BK17" i="2" s="1"/>
  <c r="BN40" i="1"/>
  <c r="BJ17" i="2" s="1"/>
  <c r="BM40" i="1"/>
  <c r="BI17" i="2" s="1"/>
  <c r="BL40" i="1"/>
  <c r="BH17" i="2" s="1"/>
  <c r="BK40" i="1"/>
  <c r="BG17" i="2" s="1"/>
  <c r="BJ40" i="1"/>
  <c r="BF17" i="2" s="1"/>
  <c r="BI40" i="1"/>
  <c r="BE17" i="2" s="1"/>
  <c r="BH40" i="1"/>
  <c r="BD17" i="2" s="1"/>
  <c r="BG40" i="1"/>
  <c r="BC17" i="2" s="1"/>
  <c r="BF40" i="1"/>
  <c r="BB17" i="2" s="1"/>
  <c r="BE40" i="1"/>
  <c r="BD40" i="1"/>
  <c r="AZ17" i="2" s="1"/>
  <c r="BC40" i="1"/>
  <c r="AY17" i="2" s="1"/>
  <c r="BB40" i="1"/>
  <c r="AX17" i="2" s="1"/>
  <c r="BA40" i="1"/>
  <c r="AW17" i="2" s="1"/>
  <c r="AY40" i="1"/>
  <c r="AU17" i="2" s="1"/>
  <c r="AX40" i="1"/>
  <c r="AT17" i="2" s="1"/>
  <c r="AW40" i="1"/>
  <c r="AS17" i="2" s="1"/>
  <c r="AV40" i="1"/>
  <c r="AR17" i="2" s="1"/>
  <c r="AU40" i="1"/>
  <c r="AQ17" i="2" s="1"/>
  <c r="AT40" i="1"/>
  <c r="AP17" i="2" s="1"/>
  <c r="AS40" i="1"/>
  <c r="AO17" i="2" s="1"/>
  <c r="AR40" i="1"/>
  <c r="AN17" i="2" s="1"/>
  <c r="AQ40" i="1"/>
  <c r="AM17" i="2" s="1"/>
  <c r="AP40" i="1"/>
  <c r="AL17" i="2" s="1"/>
  <c r="AO40" i="1"/>
  <c r="AK17" i="2" s="1"/>
  <c r="AN40" i="1"/>
  <c r="AJ17" i="2" s="1"/>
  <c r="AM40" i="1"/>
  <c r="AI17" i="2" s="1"/>
  <c r="AL40" i="1"/>
  <c r="AH17" i="2" s="1"/>
  <c r="AK40" i="1"/>
  <c r="AG17" i="2" s="1"/>
  <c r="AJ40" i="1"/>
  <c r="AF17" i="2" s="1"/>
  <c r="AI40" i="1"/>
  <c r="AE17" i="2" s="1"/>
  <c r="AH40" i="1"/>
  <c r="AD17" i="2" s="1"/>
  <c r="AG40" i="1"/>
  <c r="AC17" i="2" s="1"/>
  <c r="AF40" i="1"/>
  <c r="AB17" i="2" s="1"/>
  <c r="AE40" i="1"/>
  <c r="AA17" i="2" s="1"/>
  <c r="AD40" i="1"/>
  <c r="Z17" i="2" s="1"/>
  <c r="AC40" i="1"/>
  <c r="Y17" i="2" s="1"/>
  <c r="AB40" i="1"/>
  <c r="X17" i="2" s="1"/>
  <c r="AA40" i="1"/>
  <c r="W17" i="2" s="1"/>
  <c r="Z40" i="1"/>
  <c r="V17" i="2" s="1"/>
  <c r="Y40" i="1"/>
  <c r="U17" i="2" s="1"/>
  <c r="X40" i="1"/>
  <c r="T17" i="2" s="1"/>
  <c r="W40" i="1"/>
  <c r="S17" i="2" s="1"/>
  <c r="V40" i="1"/>
  <c r="R17" i="2" s="1"/>
  <c r="U40" i="1"/>
  <c r="Q17" i="2" s="1"/>
  <c r="T40" i="1"/>
  <c r="P17" i="2" s="1"/>
  <c r="S40" i="1"/>
  <c r="O17" i="2" s="1"/>
  <c r="R40" i="1"/>
  <c r="N17" i="2" s="1"/>
  <c r="Q40" i="1"/>
  <c r="M17" i="2" s="1"/>
  <c r="P40" i="1"/>
  <c r="L17" i="2" s="1"/>
  <c r="O40" i="1"/>
  <c r="K17" i="2" s="1"/>
  <c r="N40" i="1"/>
  <c r="J17" i="2" s="1"/>
  <c r="M40" i="1"/>
  <c r="I17" i="2" s="1"/>
  <c r="L40" i="1"/>
  <c r="H17" i="2" s="1"/>
  <c r="K40" i="1"/>
  <c r="G17" i="2" s="1"/>
  <c r="J40" i="1"/>
  <c r="F17" i="2" s="1"/>
  <c r="I40" i="1"/>
  <c r="E17" i="2" s="1"/>
  <c r="H40" i="1"/>
  <c r="D17" i="2" s="1"/>
  <c r="N48" i="2" s="1"/>
  <c r="DL39" i="1"/>
  <c r="DK39" i="1"/>
  <c r="DJ39" i="1"/>
  <c r="DI39" i="1"/>
  <c r="DG39" i="1"/>
  <c r="DF39" i="1"/>
  <c r="DE39" i="1"/>
  <c r="DE40" i="1" s="1"/>
  <c r="DA17" i="2" s="1"/>
  <c r="DD39" i="1"/>
  <c r="DD40" i="1" s="1"/>
  <c r="CZ17" i="2" s="1"/>
  <c r="DC39" i="1"/>
  <c r="DB39" i="1"/>
  <c r="DA39" i="1"/>
  <c r="DA40" i="1" s="1"/>
  <c r="CW17" i="2" s="1"/>
  <c r="CZ39" i="1"/>
  <c r="CZ40" i="1" s="1"/>
  <c r="CV17" i="2" s="1"/>
  <c r="CY39" i="1"/>
  <c r="CX39" i="1"/>
  <c r="CW39" i="1"/>
  <c r="CW40" i="1" s="1"/>
  <c r="CS17" i="2" s="1"/>
  <c r="CV39" i="1"/>
  <c r="CV40" i="1" s="1"/>
  <c r="CR17" i="2" s="1"/>
  <c r="CU39" i="1"/>
  <c r="CT39" i="1"/>
  <c r="CS39" i="1"/>
  <c r="CR39" i="1"/>
  <c r="CR40" i="1" s="1"/>
  <c r="CN17" i="2" s="1"/>
  <c r="CQ39" i="1"/>
  <c r="CP39" i="1"/>
  <c r="CI39" i="1"/>
  <c r="P39" i="1"/>
  <c r="DL38" i="1"/>
  <c r="DK38" i="1"/>
  <c r="DJ38" i="1"/>
  <c r="DI38" i="1"/>
  <c r="DG38" i="1"/>
  <c r="DG40" i="1" s="1"/>
  <c r="DC17" i="2" s="1"/>
  <c r="DF38" i="1"/>
  <c r="DF40" i="1" s="1"/>
  <c r="DB17" i="2" s="1"/>
  <c r="DE38" i="1"/>
  <c r="DD38" i="1"/>
  <c r="DC38" i="1"/>
  <c r="DC40" i="1" s="1"/>
  <c r="CY17" i="2" s="1"/>
  <c r="DB38" i="1"/>
  <c r="DB40" i="1" s="1"/>
  <c r="CX17" i="2" s="1"/>
  <c r="DA38" i="1"/>
  <c r="CZ38" i="1"/>
  <c r="CY38" i="1"/>
  <c r="CY40" i="1" s="1"/>
  <c r="CU17" i="2" s="1"/>
  <c r="CX38" i="1"/>
  <c r="CW38" i="1"/>
  <c r="CV38" i="1"/>
  <c r="CU38" i="1"/>
  <c r="CU40" i="1" s="1"/>
  <c r="CQ17" i="2" s="1"/>
  <c r="CT38" i="1"/>
  <c r="CT40" i="1" s="1"/>
  <c r="CP17" i="2" s="1"/>
  <c r="CS38" i="1"/>
  <c r="CR38" i="1"/>
  <c r="CQ38" i="1"/>
  <c r="CQ40" i="1" s="1"/>
  <c r="CM17" i="2" s="1"/>
  <c r="CP38" i="1"/>
  <c r="CP40" i="1" s="1"/>
  <c r="CL17" i="2" s="1"/>
  <c r="CI38" i="1"/>
  <c r="CI40" i="1" s="1"/>
  <c r="CE17" i="2" s="1"/>
  <c r="P38" i="1"/>
  <c r="DG37" i="1"/>
  <c r="DC16" i="2" s="1"/>
  <c r="DF37" i="1"/>
  <c r="DB16" i="2" s="1"/>
  <c r="DC37" i="1"/>
  <c r="CY16" i="2" s="1"/>
  <c r="DB37" i="1"/>
  <c r="CX16" i="2" s="1"/>
  <c r="CX37" i="1"/>
  <c r="CT16" i="2" s="1"/>
  <c r="CU37" i="1"/>
  <c r="CQ16" i="2" s="1"/>
  <c r="CT37" i="1"/>
  <c r="CP16" i="2" s="1"/>
  <c r="CP37" i="1"/>
  <c r="CL16" i="2" s="1"/>
  <c r="CO37" i="1"/>
  <c r="CK16" i="2" s="1"/>
  <c r="CN37" i="1"/>
  <c r="CJ16" i="2" s="1"/>
  <c r="CM37" i="1"/>
  <c r="CI16" i="2" s="1"/>
  <c r="CL37" i="1"/>
  <c r="CH16" i="2" s="1"/>
  <c r="CK37" i="1"/>
  <c r="CG16" i="2" s="1"/>
  <c r="P47" i="2" s="1"/>
  <c r="CJ37" i="1"/>
  <c r="CF16" i="2" s="1"/>
  <c r="CH37" i="1"/>
  <c r="CD16" i="2" s="1"/>
  <c r="CG37" i="1"/>
  <c r="CC16" i="2" s="1"/>
  <c r="CF37" i="1"/>
  <c r="CB16" i="2" s="1"/>
  <c r="CE37" i="1"/>
  <c r="CA16" i="2" s="1"/>
  <c r="CD37" i="1"/>
  <c r="BZ16" i="2" s="1"/>
  <c r="CC37" i="1"/>
  <c r="BY16" i="2" s="1"/>
  <c r="CB37" i="1"/>
  <c r="BX16" i="2" s="1"/>
  <c r="CA37" i="1"/>
  <c r="BW16" i="2" s="1"/>
  <c r="BZ37" i="1"/>
  <c r="BV16" i="2" s="1"/>
  <c r="BY37" i="1"/>
  <c r="BU16" i="2" s="1"/>
  <c r="BX37" i="1"/>
  <c r="BT16" i="2" s="1"/>
  <c r="BW37" i="1"/>
  <c r="BS16" i="2" s="1"/>
  <c r="BV37" i="1"/>
  <c r="BR16" i="2" s="1"/>
  <c r="BU37" i="1"/>
  <c r="BQ16" i="2" s="1"/>
  <c r="BT37" i="1"/>
  <c r="BP16" i="2" s="1"/>
  <c r="BS37" i="1"/>
  <c r="BO16" i="2" s="1"/>
  <c r="BR37" i="1"/>
  <c r="BN16" i="2" s="1"/>
  <c r="BQ37" i="1"/>
  <c r="BM16" i="2" s="1"/>
  <c r="BP37" i="1"/>
  <c r="BL16" i="2" s="1"/>
  <c r="F32" i="2" s="1"/>
  <c r="BO37" i="1"/>
  <c r="BK16" i="2" s="1"/>
  <c r="BN37" i="1"/>
  <c r="BJ16" i="2" s="1"/>
  <c r="BM37" i="1"/>
  <c r="BI16" i="2" s="1"/>
  <c r="BL37" i="1"/>
  <c r="BH16" i="2" s="1"/>
  <c r="BK37" i="1"/>
  <c r="BG16" i="2" s="1"/>
  <c r="BJ37" i="1"/>
  <c r="BF16" i="2" s="1"/>
  <c r="BI37" i="1"/>
  <c r="BE16" i="2" s="1"/>
  <c r="BH37" i="1"/>
  <c r="BD16" i="2" s="1"/>
  <c r="BG37" i="1"/>
  <c r="BC16" i="2" s="1"/>
  <c r="BF37" i="1"/>
  <c r="BB16" i="2" s="1"/>
  <c r="BE37" i="1"/>
  <c r="BA16" i="2" s="1"/>
  <c r="BD37" i="1"/>
  <c r="AZ16" i="2" s="1"/>
  <c r="BC37" i="1"/>
  <c r="AY16" i="2" s="1"/>
  <c r="BB37" i="1"/>
  <c r="AX16" i="2" s="1"/>
  <c r="BA37" i="1"/>
  <c r="AW16" i="2" s="1"/>
  <c r="AZ37" i="1"/>
  <c r="AV16" i="2" s="1"/>
  <c r="AY37" i="1"/>
  <c r="AU16" i="2" s="1"/>
  <c r="AX37" i="1"/>
  <c r="AT16" i="2" s="1"/>
  <c r="AW37" i="1"/>
  <c r="AS16" i="2" s="1"/>
  <c r="AV37" i="1"/>
  <c r="AR16" i="2" s="1"/>
  <c r="AU37" i="1"/>
  <c r="AQ16" i="2" s="1"/>
  <c r="AT37" i="1"/>
  <c r="AP16" i="2" s="1"/>
  <c r="AS37" i="1"/>
  <c r="AO16" i="2" s="1"/>
  <c r="AR37" i="1"/>
  <c r="AN16" i="2" s="1"/>
  <c r="AQ37" i="1"/>
  <c r="AP37" i="1"/>
  <c r="AL16" i="2" s="1"/>
  <c r="AO37" i="1"/>
  <c r="AK16" i="2" s="1"/>
  <c r="AN37" i="1"/>
  <c r="AJ16" i="2" s="1"/>
  <c r="AM37" i="1"/>
  <c r="AI16" i="2" s="1"/>
  <c r="AL37" i="1"/>
  <c r="AH16" i="2" s="1"/>
  <c r="AK37" i="1"/>
  <c r="AG16" i="2" s="1"/>
  <c r="AJ37" i="1"/>
  <c r="AF16" i="2" s="1"/>
  <c r="AI37" i="1"/>
  <c r="AE16" i="2" s="1"/>
  <c r="AH37" i="1"/>
  <c r="AD16" i="2" s="1"/>
  <c r="AG37" i="1"/>
  <c r="AC16" i="2" s="1"/>
  <c r="AF37" i="1"/>
  <c r="AB16" i="2" s="1"/>
  <c r="AE37" i="1"/>
  <c r="AA16" i="2" s="1"/>
  <c r="AD37" i="1"/>
  <c r="Z16" i="2" s="1"/>
  <c r="AC37" i="1"/>
  <c r="Y16" i="2" s="1"/>
  <c r="AB37" i="1"/>
  <c r="X16" i="2" s="1"/>
  <c r="AA37" i="1"/>
  <c r="W16" i="2" s="1"/>
  <c r="Z37" i="1"/>
  <c r="V16" i="2" s="1"/>
  <c r="Y37" i="1"/>
  <c r="U16" i="2" s="1"/>
  <c r="X37" i="1"/>
  <c r="T16" i="2" s="1"/>
  <c r="W37" i="1"/>
  <c r="S16" i="2" s="1"/>
  <c r="V37" i="1"/>
  <c r="R16" i="2" s="1"/>
  <c r="U37" i="1"/>
  <c r="Q16" i="2" s="1"/>
  <c r="T37" i="1"/>
  <c r="P16" i="2" s="1"/>
  <c r="S37" i="1"/>
  <c r="O16" i="2" s="1"/>
  <c r="R37" i="1"/>
  <c r="N16" i="2" s="1"/>
  <c r="Q37" i="1"/>
  <c r="M16" i="2" s="1"/>
  <c r="O37" i="1"/>
  <c r="K16" i="2" s="1"/>
  <c r="N37" i="1"/>
  <c r="J16" i="2" s="1"/>
  <c r="M37" i="1"/>
  <c r="I16" i="2" s="1"/>
  <c r="L37" i="1"/>
  <c r="H16" i="2" s="1"/>
  <c r="K37" i="1"/>
  <c r="G16" i="2" s="1"/>
  <c r="J37" i="1"/>
  <c r="F16" i="2" s="1"/>
  <c r="I37" i="1"/>
  <c r="E16" i="2" s="1"/>
  <c r="H37" i="1"/>
  <c r="D16" i="2" s="1"/>
  <c r="N47" i="2" s="1"/>
  <c r="DL36" i="1"/>
  <c r="DK36" i="1"/>
  <c r="DJ36" i="1"/>
  <c r="DI36" i="1"/>
  <c r="DG36" i="1"/>
  <c r="DF36" i="1"/>
  <c r="DE36" i="1"/>
  <c r="DE37" i="1" s="1"/>
  <c r="DA16" i="2" s="1"/>
  <c r="DD36" i="1"/>
  <c r="DD37" i="1" s="1"/>
  <c r="CZ16" i="2" s="1"/>
  <c r="DC36" i="1"/>
  <c r="DB36" i="1"/>
  <c r="DA36" i="1"/>
  <c r="DA37" i="1" s="1"/>
  <c r="CW16" i="2" s="1"/>
  <c r="CZ36" i="1"/>
  <c r="CZ37" i="1" s="1"/>
  <c r="CV16" i="2" s="1"/>
  <c r="CY36" i="1"/>
  <c r="CY37" i="1" s="1"/>
  <c r="CX36" i="1"/>
  <c r="CW36" i="1"/>
  <c r="CW37" i="1" s="1"/>
  <c r="CS16" i="2" s="1"/>
  <c r="CV36" i="1"/>
  <c r="CV37" i="1" s="1"/>
  <c r="CR16" i="2" s="1"/>
  <c r="CU36" i="1"/>
  <c r="CT36" i="1"/>
  <c r="CS36" i="1"/>
  <c r="CS37" i="1" s="1"/>
  <c r="CO16" i="2" s="1"/>
  <c r="CR36" i="1"/>
  <c r="CR37" i="1" s="1"/>
  <c r="CN16" i="2" s="1"/>
  <c r="CQ36" i="1"/>
  <c r="CQ37" i="1" s="1"/>
  <c r="CM16" i="2" s="1"/>
  <c r="CP36" i="1"/>
  <c r="CI36" i="1"/>
  <c r="CI37" i="1" s="1"/>
  <c r="CE16" i="2" s="1"/>
  <c r="P36" i="1"/>
  <c r="P37" i="1" s="1"/>
  <c r="L16" i="2" s="1"/>
  <c r="DI35" i="1"/>
  <c r="DE15" i="2" s="1"/>
  <c r="CX35" i="1"/>
  <c r="CT15" i="2" s="1"/>
  <c r="CO35" i="1"/>
  <c r="CK15" i="2" s="1"/>
  <c r="CN35" i="1"/>
  <c r="CJ15" i="2" s="1"/>
  <c r="CM35" i="1"/>
  <c r="CI15" i="2" s="1"/>
  <c r="CL35" i="1"/>
  <c r="CH15" i="2" s="1"/>
  <c r="CK35" i="1"/>
  <c r="CG15" i="2" s="1"/>
  <c r="P46" i="2" s="1"/>
  <c r="CJ35" i="1"/>
  <c r="CF15" i="2" s="1"/>
  <c r="CH35" i="1"/>
  <c r="CD15" i="2" s="1"/>
  <c r="CG35" i="1"/>
  <c r="CC15" i="2" s="1"/>
  <c r="CF35" i="1"/>
  <c r="CB15" i="2" s="1"/>
  <c r="CE35" i="1"/>
  <c r="CA15" i="2" s="1"/>
  <c r="CD35" i="1"/>
  <c r="BZ15" i="2" s="1"/>
  <c r="CC35" i="1"/>
  <c r="BY15" i="2" s="1"/>
  <c r="CB35" i="1"/>
  <c r="BX15" i="2" s="1"/>
  <c r="CA35" i="1"/>
  <c r="BW15" i="2" s="1"/>
  <c r="BZ35" i="1"/>
  <c r="BV15" i="2" s="1"/>
  <c r="BY35" i="1"/>
  <c r="BU15" i="2" s="1"/>
  <c r="BX35" i="1"/>
  <c r="BT15" i="2" s="1"/>
  <c r="BW35" i="1"/>
  <c r="BS15" i="2" s="1"/>
  <c r="BV35" i="1"/>
  <c r="BR15" i="2" s="1"/>
  <c r="BU35" i="1"/>
  <c r="BQ15" i="2" s="1"/>
  <c r="BT35" i="1"/>
  <c r="BP15" i="2" s="1"/>
  <c r="BS35" i="1"/>
  <c r="BO15" i="2" s="1"/>
  <c r="BR35" i="1"/>
  <c r="BN15" i="2" s="1"/>
  <c r="BQ35" i="1"/>
  <c r="BM15" i="2" s="1"/>
  <c r="BP35" i="1"/>
  <c r="BL15" i="2" s="1"/>
  <c r="F31" i="2" s="1"/>
  <c r="BO35" i="1"/>
  <c r="BK15" i="2" s="1"/>
  <c r="BN35" i="1"/>
  <c r="BJ15" i="2" s="1"/>
  <c r="BM35" i="1"/>
  <c r="BI15" i="2" s="1"/>
  <c r="BL35" i="1"/>
  <c r="BH15" i="2" s="1"/>
  <c r="BK35" i="1"/>
  <c r="BG15" i="2" s="1"/>
  <c r="BJ35" i="1"/>
  <c r="BF15" i="2" s="1"/>
  <c r="BI35" i="1"/>
  <c r="BE15" i="2" s="1"/>
  <c r="BH35" i="1"/>
  <c r="BD15" i="2" s="1"/>
  <c r="BG35" i="1"/>
  <c r="BC15" i="2" s="1"/>
  <c r="BF35" i="1"/>
  <c r="BB15" i="2" s="1"/>
  <c r="BE35" i="1"/>
  <c r="BD35" i="1"/>
  <c r="AZ15" i="2" s="1"/>
  <c r="BC35" i="1"/>
  <c r="AY15" i="2" s="1"/>
  <c r="BB35" i="1"/>
  <c r="AX15" i="2" s="1"/>
  <c r="BA35" i="1"/>
  <c r="AW15" i="2" s="1"/>
  <c r="AZ35" i="1"/>
  <c r="AV15" i="2" s="1"/>
  <c r="AY35" i="1"/>
  <c r="AU15" i="2" s="1"/>
  <c r="AX35" i="1"/>
  <c r="AT15" i="2" s="1"/>
  <c r="AW35" i="1"/>
  <c r="AS15" i="2" s="1"/>
  <c r="AV35" i="1"/>
  <c r="AR15" i="2" s="1"/>
  <c r="AU35" i="1"/>
  <c r="AQ15" i="2" s="1"/>
  <c r="AT35" i="1"/>
  <c r="AP15" i="2" s="1"/>
  <c r="AS35" i="1"/>
  <c r="AO15" i="2" s="1"/>
  <c r="AR35" i="1"/>
  <c r="AN15" i="2" s="1"/>
  <c r="AQ35" i="1"/>
  <c r="AM15" i="2" s="1"/>
  <c r="AP35" i="1"/>
  <c r="AL15" i="2" s="1"/>
  <c r="AO35" i="1"/>
  <c r="AK15" i="2" s="1"/>
  <c r="AN35" i="1"/>
  <c r="AJ15" i="2" s="1"/>
  <c r="AM35" i="1"/>
  <c r="AI15" i="2" s="1"/>
  <c r="AL35" i="1"/>
  <c r="AH15" i="2" s="1"/>
  <c r="AK35" i="1"/>
  <c r="AG15" i="2" s="1"/>
  <c r="AJ35" i="1"/>
  <c r="AF15" i="2" s="1"/>
  <c r="AI35" i="1"/>
  <c r="AE15" i="2" s="1"/>
  <c r="AH35" i="1"/>
  <c r="AD15" i="2" s="1"/>
  <c r="AG35" i="1"/>
  <c r="AC15" i="2" s="1"/>
  <c r="AF35" i="1"/>
  <c r="AB15" i="2" s="1"/>
  <c r="AE35" i="1"/>
  <c r="AA15" i="2" s="1"/>
  <c r="AD35" i="1"/>
  <c r="Z15" i="2" s="1"/>
  <c r="AC35" i="1"/>
  <c r="Y15" i="2" s="1"/>
  <c r="AB35" i="1"/>
  <c r="X15" i="2" s="1"/>
  <c r="AA35" i="1"/>
  <c r="W15" i="2" s="1"/>
  <c r="Z35" i="1"/>
  <c r="V15" i="2" s="1"/>
  <c r="Y35" i="1"/>
  <c r="U15" i="2" s="1"/>
  <c r="X35" i="1"/>
  <c r="T15" i="2" s="1"/>
  <c r="W35" i="1"/>
  <c r="S15" i="2" s="1"/>
  <c r="V35" i="1"/>
  <c r="R15" i="2" s="1"/>
  <c r="U35" i="1"/>
  <c r="Q15" i="2" s="1"/>
  <c r="T35" i="1"/>
  <c r="P15" i="2" s="1"/>
  <c r="S35" i="1"/>
  <c r="O15" i="2" s="1"/>
  <c r="R35" i="1"/>
  <c r="N15" i="2" s="1"/>
  <c r="Q35" i="1"/>
  <c r="M15" i="2" s="1"/>
  <c r="O35" i="1"/>
  <c r="K15" i="2" s="1"/>
  <c r="N35" i="1"/>
  <c r="J15" i="2" s="1"/>
  <c r="M35" i="1"/>
  <c r="I15" i="2" s="1"/>
  <c r="L35" i="1"/>
  <c r="H15" i="2" s="1"/>
  <c r="K35" i="1"/>
  <c r="G15" i="2" s="1"/>
  <c r="J35" i="1"/>
  <c r="F15" i="2" s="1"/>
  <c r="I35" i="1"/>
  <c r="E15" i="2" s="1"/>
  <c r="H35" i="1"/>
  <c r="D15" i="2" s="1"/>
  <c r="N46" i="2" s="1"/>
  <c r="DL34" i="1"/>
  <c r="DK34" i="1"/>
  <c r="DJ34" i="1"/>
  <c r="DI34" i="1"/>
  <c r="DG34" i="1"/>
  <c r="DF34" i="1"/>
  <c r="DE34" i="1"/>
  <c r="DD34" i="1"/>
  <c r="DC34" i="1"/>
  <c r="DB34" i="1"/>
  <c r="DA34" i="1"/>
  <c r="CZ34" i="1"/>
  <c r="CY34" i="1"/>
  <c r="CX34" i="1"/>
  <c r="CW34" i="1"/>
  <c r="CV34" i="1"/>
  <c r="CU34" i="1"/>
  <c r="CT34" i="1"/>
  <c r="CS34" i="1"/>
  <c r="CR34" i="1"/>
  <c r="CQ34" i="1"/>
  <c r="CP34" i="1"/>
  <c r="CI34" i="1"/>
  <c r="P34" i="1"/>
  <c r="DL33" i="1"/>
  <c r="DK33" i="1"/>
  <c r="DJ33" i="1"/>
  <c r="DI33" i="1"/>
  <c r="DG33" i="1"/>
  <c r="DF33" i="1"/>
  <c r="DE33" i="1"/>
  <c r="DD33" i="1"/>
  <c r="DC33" i="1"/>
  <c r="DB33" i="1"/>
  <c r="DA33" i="1"/>
  <c r="CZ33" i="1"/>
  <c r="DH33" i="1" s="1"/>
  <c r="CY33" i="1"/>
  <c r="CX33" i="1"/>
  <c r="CW33" i="1"/>
  <c r="CV33" i="1"/>
  <c r="CU33" i="1"/>
  <c r="CT33" i="1"/>
  <c r="CR33" i="1"/>
  <c r="CQ33" i="1"/>
  <c r="CP33" i="1"/>
  <c r="CI33" i="1"/>
  <c r="P33" i="1"/>
  <c r="CS33" i="1" s="1"/>
  <c r="DL32" i="1"/>
  <c r="DK32" i="1"/>
  <c r="DJ32" i="1"/>
  <c r="DI32" i="1"/>
  <c r="DG32" i="1"/>
  <c r="DF32" i="1"/>
  <c r="DE32" i="1"/>
  <c r="DD32" i="1"/>
  <c r="DD35" i="1" s="1"/>
  <c r="CZ15" i="2" s="1"/>
  <c r="DC32" i="1"/>
  <c r="DB32" i="1"/>
  <c r="DA32" i="1"/>
  <c r="CZ32" i="1"/>
  <c r="DH32" i="1" s="1"/>
  <c r="CY32" i="1"/>
  <c r="CX32" i="1"/>
  <c r="CW32" i="1"/>
  <c r="CV32" i="1"/>
  <c r="CV35" i="1" s="1"/>
  <c r="CR15" i="2" s="1"/>
  <c r="CU32" i="1"/>
  <c r="CT32" i="1"/>
  <c r="CR32" i="1"/>
  <c r="CQ32" i="1"/>
  <c r="CP32" i="1"/>
  <c r="CI32" i="1"/>
  <c r="P32" i="1"/>
  <c r="P35" i="1" s="1"/>
  <c r="L15" i="2" s="1"/>
  <c r="DL31" i="1"/>
  <c r="DK31" i="1"/>
  <c r="DJ31" i="1"/>
  <c r="DI31" i="1"/>
  <c r="DG31" i="1"/>
  <c r="DF31" i="1"/>
  <c r="DF35" i="1" s="1"/>
  <c r="DB15" i="2" s="1"/>
  <c r="DE31" i="1"/>
  <c r="DE35" i="1" s="1"/>
  <c r="DA15" i="2" s="1"/>
  <c r="DD31" i="1"/>
  <c r="DC31" i="1"/>
  <c r="DB31" i="1"/>
  <c r="DB35" i="1" s="1"/>
  <c r="CX15" i="2" s="1"/>
  <c r="DA31" i="1"/>
  <c r="DA35" i="1" s="1"/>
  <c r="CW15" i="2" s="1"/>
  <c r="CZ31" i="1"/>
  <c r="CZ35" i="1" s="1"/>
  <c r="CV15" i="2" s="1"/>
  <c r="CY31" i="1"/>
  <c r="CX31" i="1"/>
  <c r="DH31" i="1" s="1"/>
  <c r="CW31" i="1"/>
  <c r="CW35" i="1" s="1"/>
  <c r="CS15" i="2" s="1"/>
  <c r="CV31" i="1"/>
  <c r="CU31" i="1"/>
  <c r="CT31" i="1"/>
  <c r="CT35" i="1" s="1"/>
  <c r="CP15" i="2" s="1"/>
  <c r="CS31" i="1"/>
  <c r="CR31" i="1"/>
  <c r="CR35" i="1" s="1"/>
  <c r="CN15" i="2" s="1"/>
  <c r="CQ31" i="1"/>
  <c r="CP31" i="1"/>
  <c r="CP35" i="1" s="1"/>
  <c r="CL15" i="2" s="1"/>
  <c r="CI31" i="1"/>
  <c r="CI35" i="1" s="1"/>
  <c r="CE15" i="2" s="1"/>
  <c r="P31" i="1"/>
  <c r="DI30" i="1"/>
  <c r="DE14" i="2" s="1"/>
  <c r="DE30" i="1"/>
  <c r="DA14" i="2" s="1"/>
  <c r="DC30" i="1"/>
  <c r="CY14" i="2" s="1"/>
  <c r="DA30" i="1"/>
  <c r="CW14" i="2" s="1"/>
  <c r="CY30" i="1"/>
  <c r="CU14" i="2" s="1"/>
  <c r="CX30" i="1"/>
  <c r="CW30" i="1"/>
  <c r="CS14" i="2" s="1"/>
  <c r="CU30" i="1"/>
  <c r="CQ14" i="2" s="1"/>
  <c r="CP30" i="1"/>
  <c r="CL14" i="2" s="1"/>
  <c r="CO30" i="1"/>
  <c r="CK14" i="2" s="1"/>
  <c r="CN30" i="1"/>
  <c r="CJ14" i="2" s="1"/>
  <c r="CM30" i="1"/>
  <c r="CI14" i="2" s="1"/>
  <c r="CL30" i="1"/>
  <c r="CH14" i="2" s="1"/>
  <c r="CK30" i="1"/>
  <c r="CG14" i="2" s="1"/>
  <c r="P45" i="2" s="1"/>
  <c r="CJ30" i="1"/>
  <c r="CF14" i="2" s="1"/>
  <c r="CI30" i="1"/>
  <c r="CE14" i="2" s="1"/>
  <c r="CH30" i="1"/>
  <c r="CD14" i="2" s="1"/>
  <c r="CG30" i="1"/>
  <c r="CC14" i="2" s="1"/>
  <c r="CF30" i="1"/>
  <c r="CB14" i="2" s="1"/>
  <c r="CE30" i="1"/>
  <c r="CA14" i="2" s="1"/>
  <c r="CD30" i="1"/>
  <c r="BZ14" i="2" s="1"/>
  <c r="CC30" i="1"/>
  <c r="BY14" i="2" s="1"/>
  <c r="CB30" i="1"/>
  <c r="BX14" i="2" s="1"/>
  <c r="CA30" i="1"/>
  <c r="BW14" i="2" s="1"/>
  <c r="BZ30" i="1"/>
  <c r="BV14" i="2" s="1"/>
  <c r="BY30" i="1"/>
  <c r="BU14" i="2" s="1"/>
  <c r="BX30" i="1"/>
  <c r="BT14" i="2" s="1"/>
  <c r="BW30" i="1"/>
  <c r="BS14" i="2" s="1"/>
  <c r="BV30" i="1"/>
  <c r="BR14" i="2" s="1"/>
  <c r="BU30" i="1"/>
  <c r="BQ14" i="2" s="1"/>
  <c r="BT30" i="1"/>
  <c r="BP14" i="2" s="1"/>
  <c r="BS30" i="1"/>
  <c r="BO14" i="2" s="1"/>
  <c r="BR30" i="1"/>
  <c r="BQ30" i="1"/>
  <c r="BM14" i="2" s="1"/>
  <c r="BP30" i="1"/>
  <c r="BL14" i="2" s="1"/>
  <c r="F30" i="2" s="1"/>
  <c r="BO30" i="1"/>
  <c r="BK14" i="2" s="1"/>
  <c r="BN30" i="1"/>
  <c r="BJ14" i="2" s="1"/>
  <c r="BM30" i="1"/>
  <c r="BI14" i="2" s="1"/>
  <c r="BL30" i="1"/>
  <c r="BH14" i="2" s="1"/>
  <c r="BK30" i="1"/>
  <c r="BG14" i="2" s="1"/>
  <c r="BJ30" i="1"/>
  <c r="BF14" i="2" s="1"/>
  <c r="BI30" i="1"/>
  <c r="BE14" i="2" s="1"/>
  <c r="BH30" i="1"/>
  <c r="BD14" i="2" s="1"/>
  <c r="BG30" i="1"/>
  <c r="BC14" i="2" s="1"/>
  <c r="BF30" i="1"/>
  <c r="BB14" i="2" s="1"/>
  <c r="BE30" i="1"/>
  <c r="BA14" i="2" s="1"/>
  <c r="BD30" i="1"/>
  <c r="AZ14" i="2" s="1"/>
  <c r="BC30" i="1"/>
  <c r="AY14" i="2" s="1"/>
  <c r="BB30" i="1"/>
  <c r="AX14" i="2" s="1"/>
  <c r="BA30" i="1"/>
  <c r="AW14" i="2" s="1"/>
  <c r="AZ30" i="1"/>
  <c r="AV14" i="2" s="1"/>
  <c r="AY30" i="1"/>
  <c r="AU14" i="2" s="1"/>
  <c r="AX30" i="1"/>
  <c r="AT14" i="2" s="1"/>
  <c r="AW30" i="1"/>
  <c r="AS14" i="2" s="1"/>
  <c r="AV30" i="1"/>
  <c r="AR14" i="2" s="1"/>
  <c r="AU30" i="1"/>
  <c r="AQ14" i="2" s="1"/>
  <c r="AT30" i="1"/>
  <c r="AP14" i="2" s="1"/>
  <c r="AS30" i="1"/>
  <c r="AO14" i="2" s="1"/>
  <c r="AR30" i="1"/>
  <c r="AN14" i="2" s="1"/>
  <c r="AQ30" i="1"/>
  <c r="AM14" i="2" s="1"/>
  <c r="AP30" i="1"/>
  <c r="AL14" i="2" s="1"/>
  <c r="AO30" i="1"/>
  <c r="AK14" i="2" s="1"/>
  <c r="AN30" i="1"/>
  <c r="AJ14" i="2" s="1"/>
  <c r="AM30" i="1"/>
  <c r="AI14" i="2" s="1"/>
  <c r="AL30" i="1"/>
  <c r="AH14" i="2" s="1"/>
  <c r="AK30" i="1"/>
  <c r="AG14" i="2" s="1"/>
  <c r="AJ30" i="1"/>
  <c r="AF14" i="2" s="1"/>
  <c r="AI30" i="1"/>
  <c r="AE14" i="2" s="1"/>
  <c r="AH30" i="1"/>
  <c r="AD14" i="2" s="1"/>
  <c r="AG30" i="1"/>
  <c r="AC14" i="2" s="1"/>
  <c r="AF30" i="1"/>
  <c r="AB14" i="2" s="1"/>
  <c r="AE30" i="1"/>
  <c r="AA14" i="2" s="1"/>
  <c r="AD30" i="1"/>
  <c r="Z14" i="2" s="1"/>
  <c r="AC30" i="1"/>
  <c r="Y14" i="2" s="1"/>
  <c r="AB30" i="1"/>
  <c r="X14" i="2" s="1"/>
  <c r="AA30" i="1"/>
  <c r="W14" i="2" s="1"/>
  <c r="Z30" i="1"/>
  <c r="V14" i="2" s="1"/>
  <c r="Y30" i="1"/>
  <c r="U14" i="2" s="1"/>
  <c r="X30" i="1"/>
  <c r="T14" i="2" s="1"/>
  <c r="W30" i="1"/>
  <c r="S14" i="2" s="1"/>
  <c r="V30" i="1"/>
  <c r="R14" i="2" s="1"/>
  <c r="U30" i="1"/>
  <c r="Q14" i="2" s="1"/>
  <c r="T30" i="1"/>
  <c r="P14" i="2" s="1"/>
  <c r="S30" i="1"/>
  <c r="O14" i="2" s="1"/>
  <c r="R30" i="1"/>
  <c r="N14" i="2" s="1"/>
  <c r="Q30" i="1"/>
  <c r="M14" i="2" s="1"/>
  <c r="O30" i="1"/>
  <c r="K14" i="2" s="1"/>
  <c r="N30" i="1"/>
  <c r="J14" i="2" s="1"/>
  <c r="M30" i="1"/>
  <c r="I14" i="2" s="1"/>
  <c r="L30" i="1"/>
  <c r="H14" i="2" s="1"/>
  <c r="K30" i="1"/>
  <c r="G14" i="2" s="1"/>
  <c r="J30" i="1"/>
  <c r="F14" i="2" s="1"/>
  <c r="I30" i="1"/>
  <c r="E14" i="2" s="1"/>
  <c r="H30" i="1"/>
  <c r="D14" i="2" s="1"/>
  <c r="N45" i="2" s="1"/>
  <c r="DL29" i="1"/>
  <c r="DK29" i="1"/>
  <c r="DJ29" i="1"/>
  <c r="DI29" i="1"/>
  <c r="DG29" i="1"/>
  <c r="DG30" i="1" s="1"/>
  <c r="DC14" i="2" s="1"/>
  <c r="DF29" i="1"/>
  <c r="DF30" i="1" s="1"/>
  <c r="DB14" i="2" s="1"/>
  <c r="DE29" i="1"/>
  <c r="DD29" i="1"/>
  <c r="DD30" i="1" s="1"/>
  <c r="CZ14" i="2" s="1"/>
  <c r="DC29" i="1"/>
  <c r="DB29" i="1"/>
  <c r="DB30" i="1" s="1"/>
  <c r="CX14" i="2" s="1"/>
  <c r="DA29" i="1"/>
  <c r="CZ29" i="1"/>
  <c r="CZ30" i="1" s="1"/>
  <c r="CV14" i="2" s="1"/>
  <c r="CY29" i="1"/>
  <c r="CX29" i="1"/>
  <c r="CW29" i="1"/>
  <c r="CV29" i="1"/>
  <c r="CV30" i="1" s="1"/>
  <c r="CR14" i="2" s="1"/>
  <c r="CU29" i="1"/>
  <c r="CT29" i="1"/>
  <c r="CT30" i="1" s="1"/>
  <c r="CP14" i="2" s="1"/>
  <c r="CR29" i="1"/>
  <c r="CR30" i="1" s="1"/>
  <c r="CN14" i="2" s="1"/>
  <c r="CQ29" i="1"/>
  <c r="CQ30" i="1" s="1"/>
  <c r="CM14" i="2" s="1"/>
  <c r="CP29" i="1"/>
  <c r="CI29" i="1"/>
  <c r="P29" i="1"/>
  <c r="DL28" i="1"/>
  <c r="DH13" i="2" s="1"/>
  <c r="DA28" i="1"/>
  <c r="CW13" i="2" s="1"/>
  <c r="CO28" i="1"/>
  <c r="CK13" i="2" s="1"/>
  <c r="CN28" i="1"/>
  <c r="CJ13" i="2" s="1"/>
  <c r="CM28" i="1"/>
  <c r="CI13" i="2" s="1"/>
  <c r="CL28" i="1"/>
  <c r="CH13" i="2" s="1"/>
  <c r="CK28" i="1"/>
  <c r="CG13" i="2" s="1"/>
  <c r="P44" i="2" s="1"/>
  <c r="CJ28" i="1"/>
  <c r="CF13" i="2" s="1"/>
  <c r="CH28" i="1"/>
  <c r="CD13" i="2" s="1"/>
  <c r="CG28" i="1"/>
  <c r="CC13" i="2" s="1"/>
  <c r="CF28" i="1"/>
  <c r="CB13" i="2" s="1"/>
  <c r="CE28" i="1"/>
  <c r="CA13" i="2" s="1"/>
  <c r="CD28" i="1"/>
  <c r="BZ13" i="2" s="1"/>
  <c r="CC28" i="1"/>
  <c r="BY13" i="2" s="1"/>
  <c r="CB28" i="1"/>
  <c r="BX13" i="2" s="1"/>
  <c r="CA28" i="1"/>
  <c r="BW13" i="2" s="1"/>
  <c r="BZ28" i="1"/>
  <c r="BV13" i="2" s="1"/>
  <c r="BY28" i="1"/>
  <c r="BU13" i="2" s="1"/>
  <c r="BX28" i="1"/>
  <c r="BT13" i="2" s="1"/>
  <c r="BW28" i="1"/>
  <c r="BS13" i="2" s="1"/>
  <c r="BV28" i="1"/>
  <c r="BR13" i="2" s="1"/>
  <c r="BU28" i="1"/>
  <c r="BQ13" i="2" s="1"/>
  <c r="BT28" i="1"/>
  <c r="BP13" i="2" s="1"/>
  <c r="BS28" i="1"/>
  <c r="BO13" i="2" s="1"/>
  <c r="BR28" i="1"/>
  <c r="BN13" i="2" s="1"/>
  <c r="BQ28" i="1"/>
  <c r="BM13" i="2" s="1"/>
  <c r="BP28" i="1"/>
  <c r="BL13" i="2" s="1"/>
  <c r="F29" i="2" s="1"/>
  <c r="BO28" i="1"/>
  <c r="BK13" i="2" s="1"/>
  <c r="BN28" i="1"/>
  <c r="BJ13" i="2" s="1"/>
  <c r="BM28" i="1"/>
  <c r="BI13" i="2" s="1"/>
  <c r="BL28" i="1"/>
  <c r="BH13" i="2" s="1"/>
  <c r="BK28" i="1"/>
  <c r="BG13" i="2" s="1"/>
  <c r="BJ28" i="1"/>
  <c r="BF13" i="2" s="1"/>
  <c r="BI28" i="1"/>
  <c r="BE13" i="2" s="1"/>
  <c r="BH28" i="1"/>
  <c r="BD13" i="2" s="1"/>
  <c r="BG28" i="1"/>
  <c r="BC13" i="2" s="1"/>
  <c r="BF28" i="1"/>
  <c r="BB13" i="2" s="1"/>
  <c r="BE28" i="1"/>
  <c r="BA13" i="2" s="1"/>
  <c r="BD28" i="1"/>
  <c r="AZ13" i="2" s="1"/>
  <c r="BC28" i="1"/>
  <c r="AY13" i="2" s="1"/>
  <c r="BB28" i="1"/>
  <c r="AX13" i="2" s="1"/>
  <c r="BA28" i="1"/>
  <c r="AW13" i="2" s="1"/>
  <c r="AZ28" i="1"/>
  <c r="AV13" i="2" s="1"/>
  <c r="AY28" i="1"/>
  <c r="AU13" i="2" s="1"/>
  <c r="AX28" i="1"/>
  <c r="AT13" i="2" s="1"/>
  <c r="AW28" i="1"/>
  <c r="AS13" i="2" s="1"/>
  <c r="AV28" i="1"/>
  <c r="AR13" i="2" s="1"/>
  <c r="AU28" i="1"/>
  <c r="AQ13" i="2" s="1"/>
  <c r="AT28" i="1"/>
  <c r="AP13" i="2" s="1"/>
  <c r="AS28" i="1"/>
  <c r="AO13" i="2" s="1"/>
  <c r="AR28" i="1"/>
  <c r="AN13" i="2" s="1"/>
  <c r="AQ28" i="1"/>
  <c r="AP28" i="1"/>
  <c r="AL13" i="2" s="1"/>
  <c r="AO28" i="1"/>
  <c r="AK13" i="2" s="1"/>
  <c r="AN28" i="1"/>
  <c r="AJ13" i="2" s="1"/>
  <c r="AM28" i="1"/>
  <c r="AI13" i="2" s="1"/>
  <c r="AL28" i="1"/>
  <c r="AH13" i="2" s="1"/>
  <c r="AK28" i="1"/>
  <c r="AG13" i="2" s="1"/>
  <c r="AJ28" i="1"/>
  <c r="AF13" i="2" s="1"/>
  <c r="AI28" i="1"/>
  <c r="AE13" i="2" s="1"/>
  <c r="AH28" i="1"/>
  <c r="AD13" i="2" s="1"/>
  <c r="AG28" i="1"/>
  <c r="AC13" i="2" s="1"/>
  <c r="AF28" i="1"/>
  <c r="AB13" i="2" s="1"/>
  <c r="AE28" i="1"/>
  <c r="AA13" i="2" s="1"/>
  <c r="AD28" i="1"/>
  <c r="Z13" i="2" s="1"/>
  <c r="AC28" i="1"/>
  <c r="Y13" i="2" s="1"/>
  <c r="AB28" i="1"/>
  <c r="X13" i="2" s="1"/>
  <c r="AA28" i="1"/>
  <c r="W13" i="2" s="1"/>
  <c r="Z28" i="1"/>
  <c r="V13" i="2" s="1"/>
  <c r="Y28" i="1"/>
  <c r="U13" i="2" s="1"/>
  <c r="X28" i="1"/>
  <c r="T13" i="2" s="1"/>
  <c r="W28" i="1"/>
  <c r="S13" i="2" s="1"/>
  <c r="V28" i="1"/>
  <c r="R13" i="2" s="1"/>
  <c r="U28" i="1"/>
  <c r="Q13" i="2" s="1"/>
  <c r="T28" i="1"/>
  <c r="P13" i="2" s="1"/>
  <c r="S28" i="1"/>
  <c r="O13" i="2" s="1"/>
  <c r="R28" i="1"/>
  <c r="N13" i="2" s="1"/>
  <c r="Q28" i="1"/>
  <c r="M13" i="2" s="1"/>
  <c r="O28" i="1"/>
  <c r="K13" i="2" s="1"/>
  <c r="N28" i="1"/>
  <c r="J13" i="2" s="1"/>
  <c r="M28" i="1"/>
  <c r="I13" i="2" s="1"/>
  <c r="L28" i="1"/>
  <c r="H13" i="2" s="1"/>
  <c r="K28" i="1"/>
  <c r="G13" i="2" s="1"/>
  <c r="J28" i="1"/>
  <c r="F13" i="2" s="1"/>
  <c r="I28" i="1"/>
  <c r="E13" i="2" s="1"/>
  <c r="H28" i="1"/>
  <c r="D13" i="2" s="1"/>
  <c r="N44" i="2" s="1"/>
  <c r="DL27" i="1"/>
  <c r="DK27" i="1"/>
  <c r="DJ27" i="1"/>
  <c r="DI27" i="1"/>
  <c r="DG27" i="1"/>
  <c r="DF27" i="1"/>
  <c r="DE27" i="1"/>
  <c r="DD27" i="1"/>
  <c r="DC27" i="1"/>
  <c r="DB27" i="1"/>
  <c r="DA27" i="1"/>
  <c r="CZ27" i="1"/>
  <c r="DH27" i="1" s="1"/>
  <c r="CY27" i="1"/>
  <c r="CX27" i="1"/>
  <c r="CW27" i="1"/>
  <c r="CV27" i="1"/>
  <c r="CU27" i="1"/>
  <c r="CT27" i="1"/>
  <c r="CS27" i="1"/>
  <c r="CR27" i="1"/>
  <c r="CQ27" i="1"/>
  <c r="CP27" i="1"/>
  <c r="CI27" i="1"/>
  <c r="P27" i="1"/>
  <c r="DL26" i="1"/>
  <c r="DK26" i="1"/>
  <c r="DJ26" i="1"/>
  <c r="DI26" i="1"/>
  <c r="DG26" i="1"/>
  <c r="DG28" i="1" s="1"/>
  <c r="DC13" i="2" s="1"/>
  <c r="DF26" i="1"/>
  <c r="DE26" i="1"/>
  <c r="DD26" i="1"/>
  <c r="DC26" i="1"/>
  <c r="DC28" i="1" s="1"/>
  <c r="CY13" i="2" s="1"/>
  <c r="DB26" i="1"/>
  <c r="DA26" i="1"/>
  <c r="CZ26" i="1"/>
  <c r="CY26" i="1"/>
  <c r="CY28" i="1" s="1"/>
  <c r="CU13" i="2" s="1"/>
  <c r="CX26" i="1"/>
  <c r="CW26" i="1"/>
  <c r="CV26" i="1"/>
  <c r="CU26" i="1"/>
  <c r="CT26" i="1"/>
  <c r="CS26" i="1"/>
  <c r="CR26" i="1"/>
  <c r="CQ26" i="1"/>
  <c r="CP26" i="1"/>
  <c r="CI26" i="1"/>
  <c r="P26" i="1"/>
  <c r="DL25" i="1"/>
  <c r="DK25" i="1"/>
  <c r="DJ25" i="1"/>
  <c r="DI25" i="1"/>
  <c r="DG25" i="1"/>
  <c r="DF25" i="1"/>
  <c r="DE25" i="1"/>
  <c r="DD25" i="1"/>
  <c r="DC25" i="1"/>
  <c r="DB25" i="1"/>
  <c r="DA25" i="1"/>
  <c r="CZ25" i="1"/>
  <c r="DH25" i="1" s="1"/>
  <c r="CY25" i="1"/>
  <c r="CX25" i="1"/>
  <c r="CW25" i="1"/>
  <c r="CV25" i="1"/>
  <c r="CU25" i="1"/>
  <c r="CT25" i="1"/>
  <c r="CR25" i="1"/>
  <c r="CQ25" i="1"/>
  <c r="CQ28" i="1" s="1"/>
  <c r="CM13" i="2" s="1"/>
  <c r="CP25" i="1"/>
  <c r="CI25" i="1"/>
  <c r="P25" i="1"/>
  <c r="CS25" i="1" s="1"/>
  <c r="DL24" i="1"/>
  <c r="DK24" i="1"/>
  <c r="DJ24" i="1"/>
  <c r="DI24" i="1"/>
  <c r="DG24" i="1"/>
  <c r="DF24" i="1"/>
  <c r="DF28" i="1" s="1"/>
  <c r="DB13" i="2" s="1"/>
  <c r="DE24" i="1"/>
  <c r="DE28" i="1" s="1"/>
  <c r="DA13" i="2" s="1"/>
  <c r="DD24" i="1"/>
  <c r="DD28" i="1" s="1"/>
  <c r="CZ13" i="2" s="1"/>
  <c r="DC24" i="1"/>
  <c r="DB24" i="1"/>
  <c r="DB28" i="1" s="1"/>
  <c r="CX13" i="2" s="1"/>
  <c r="DA24" i="1"/>
  <c r="CZ24" i="1"/>
  <c r="CZ28" i="1" s="1"/>
  <c r="CV13" i="2" s="1"/>
  <c r="CY24" i="1"/>
  <c r="CX24" i="1"/>
  <c r="CX28" i="1" s="1"/>
  <c r="CT13" i="2" s="1"/>
  <c r="CW24" i="1"/>
  <c r="CW28" i="1" s="1"/>
  <c r="CS13" i="2" s="1"/>
  <c r="CV24" i="1"/>
  <c r="CV28" i="1" s="1"/>
  <c r="CR13" i="2" s="1"/>
  <c r="CU24" i="1"/>
  <c r="CU28" i="1" s="1"/>
  <c r="CQ13" i="2" s="1"/>
  <c r="CT24" i="1"/>
  <c r="CT28" i="1" s="1"/>
  <c r="CP13" i="2" s="1"/>
  <c r="CR24" i="1"/>
  <c r="CR28" i="1" s="1"/>
  <c r="CN13" i="2" s="1"/>
  <c r="CQ24" i="1"/>
  <c r="CP24" i="1"/>
  <c r="CP28" i="1" s="1"/>
  <c r="CL13" i="2" s="1"/>
  <c r="CI24" i="1"/>
  <c r="CI28" i="1" s="1"/>
  <c r="CE13" i="2" s="1"/>
  <c r="P24" i="1"/>
  <c r="P28" i="1" s="1"/>
  <c r="L13" i="2" s="1"/>
  <c r="CZ23" i="1"/>
  <c r="CV12" i="2" s="1"/>
  <c r="CW23" i="1"/>
  <c r="CS12" i="2" s="1"/>
  <c r="CR23" i="1"/>
  <c r="CN12" i="2" s="1"/>
  <c r="CO23" i="1"/>
  <c r="CK12" i="2" s="1"/>
  <c r="CN23" i="1"/>
  <c r="CJ12" i="2" s="1"/>
  <c r="CM23" i="1"/>
  <c r="CI12" i="2" s="1"/>
  <c r="CL23" i="1"/>
  <c r="CH12" i="2" s="1"/>
  <c r="CK23" i="1"/>
  <c r="CG12" i="2" s="1"/>
  <c r="P43" i="2" s="1"/>
  <c r="CJ23" i="1"/>
  <c r="CF12" i="2" s="1"/>
  <c r="CH23" i="1"/>
  <c r="CD12" i="2" s="1"/>
  <c r="CG23" i="1"/>
  <c r="CC12" i="2" s="1"/>
  <c r="CF23" i="1"/>
  <c r="CB12" i="2" s="1"/>
  <c r="CE23" i="1"/>
  <c r="CA12" i="2" s="1"/>
  <c r="CD23" i="1"/>
  <c r="BZ12" i="2" s="1"/>
  <c r="CC23" i="1"/>
  <c r="BY12" i="2" s="1"/>
  <c r="CB23" i="1"/>
  <c r="BX12" i="2" s="1"/>
  <c r="CA23" i="1"/>
  <c r="BW12" i="2" s="1"/>
  <c r="BZ23" i="1"/>
  <c r="BV12" i="2" s="1"/>
  <c r="BY23" i="1"/>
  <c r="BU12" i="2" s="1"/>
  <c r="BX23" i="1"/>
  <c r="BT12" i="2" s="1"/>
  <c r="BW23" i="1"/>
  <c r="BS12" i="2" s="1"/>
  <c r="BV23" i="1"/>
  <c r="BR12" i="2" s="1"/>
  <c r="BU23" i="1"/>
  <c r="BQ12" i="2" s="1"/>
  <c r="BT23" i="1"/>
  <c r="BP12" i="2" s="1"/>
  <c r="BS23" i="1"/>
  <c r="BO12" i="2" s="1"/>
  <c r="BR23" i="1"/>
  <c r="BN12" i="2" s="1"/>
  <c r="BQ23" i="1"/>
  <c r="BM12" i="2" s="1"/>
  <c r="BP23" i="1"/>
  <c r="BL12" i="2" s="1"/>
  <c r="F28" i="2" s="1"/>
  <c r="BO23" i="1"/>
  <c r="BK12" i="2" s="1"/>
  <c r="BN23" i="1"/>
  <c r="BJ12" i="2" s="1"/>
  <c r="BM23" i="1"/>
  <c r="BI12" i="2" s="1"/>
  <c r="BL23" i="1"/>
  <c r="BH12" i="2" s="1"/>
  <c r="BK23" i="1"/>
  <c r="BG12" i="2" s="1"/>
  <c r="BJ23" i="1"/>
  <c r="BF12" i="2" s="1"/>
  <c r="BI23" i="1"/>
  <c r="BE12" i="2" s="1"/>
  <c r="BH23" i="1"/>
  <c r="BD12" i="2" s="1"/>
  <c r="BG23" i="1"/>
  <c r="BC12" i="2" s="1"/>
  <c r="BF23" i="1"/>
  <c r="BB12" i="2" s="1"/>
  <c r="BE23" i="1"/>
  <c r="BD23" i="1"/>
  <c r="AZ12" i="2" s="1"/>
  <c r="BC23" i="1"/>
  <c r="AY12" i="2" s="1"/>
  <c r="BB23" i="1"/>
  <c r="AX12" i="2" s="1"/>
  <c r="BA23" i="1"/>
  <c r="AW12" i="2" s="1"/>
  <c r="AZ23" i="1"/>
  <c r="AV12" i="2" s="1"/>
  <c r="AY23" i="1"/>
  <c r="AU12" i="2" s="1"/>
  <c r="AX23" i="1"/>
  <c r="AT12" i="2" s="1"/>
  <c r="AW23" i="1"/>
  <c r="AS12" i="2" s="1"/>
  <c r="AV23" i="1"/>
  <c r="AR12" i="2" s="1"/>
  <c r="AU23" i="1"/>
  <c r="AQ12" i="2" s="1"/>
  <c r="AT23" i="1"/>
  <c r="AP12" i="2" s="1"/>
  <c r="AS23" i="1"/>
  <c r="AO12" i="2" s="1"/>
  <c r="AR23" i="1"/>
  <c r="AN12" i="2" s="1"/>
  <c r="AQ23" i="1"/>
  <c r="AM12" i="2" s="1"/>
  <c r="AP23" i="1"/>
  <c r="AL12" i="2" s="1"/>
  <c r="AO23" i="1"/>
  <c r="AK12" i="2" s="1"/>
  <c r="AN23" i="1"/>
  <c r="AJ12" i="2" s="1"/>
  <c r="AM23" i="1"/>
  <c r="AI12" i="2" s="1"/>
  <c r="AL23" i="1"/>
  <c r="AH12" i="2" s="1"/>
  <c r="AK23" i="1"/>
  <c r="AG12" i="2" s="1"/>
  <c r="AJ23" i="1"/>
  <c r="AF12" i="2" s="1"/>
  <c r="AI23" i="1"/>
  <c r="AE12" i="2" s="1"/>
  <c r="AH23" i="1"/>
  <c r="AD12" i="2" s="1"/>
  <c r="AG23" i="1"/>
  <c r="AC12" i="2" s="1"/>
  <c r="AF23" i="1"/>
  <c r="AB12" i="2" s="1"/>
  <c r="AE23" i="1"/>
  <c r="AA12" i="2" s="1"/>
  <c r="AD23" i="1"/>
  <c r="Z12" i="2" s="1"/>
  <c r="AC23" i="1"/>
  <c r="Y12" i="2" s="1"/>
  <c r="AB23" i="1"/>
  <c r="X12" i="2" s="1"/>
  <c r="AA23" i="1"/>
  <c r="W12" i="2" s="1"/>
  <c r="Z23" i="1"/>
  <c r="V12" i="2" s="1"/>
  <c r="Y23" i="1"/>
  <c r="U12" i="2" s="1"/>
  <c r="X23" i="1"/>
  <c r="T12" i="2" s="1"/>
  <c r="W23" i="1"/>
  <c r="S12" i="2" s="1"/>
  <c r="V23" i="1"/>
  <c r="R12" i="2" s="1"/>
  <c r="U23" i="1"/>
  <c r="Q12" i="2" s="1"/>
  <c r="T23" i="1"/>
  <c r="P12" i="2" s="1"/>
  <c r="S23" i="1"/>
  <c r="O12" i="2" s="1"/>
  <c r="R23" i="1"/>
  <c r="N12" i="2" s="1"/>
  <c r="Q23" i="1"/>
  <c r="M12" i="2" s="1"/>
  <c r="O23" i="1"/>
  <c r="K12" i="2" s="1"/>
  <c r="N23" i="1"/>
  <c r="J12" i="2" s="1"/>
  <c r="M23" i="1"/>
  <c r="I12" i="2" s="1"/>
  <c r="L23" i="1"/>
  <c r="H12" i="2" s="1"/>
  <c r="K23" i="1"/>
  <c r="G12" i="2" s="1"/>
  <c r="J23" i="1"/>
  <c r="F12" i="2" s="1"/>
  <c r="I23" i="1"/>
  <c r="E12" i="2" s="1"/>
  <c r="H23" i="1"/>
  <c r="D12" i="2" s="1"/>
  <c r="N43" i="2" s="1"/>
  <c r="DL22" i="1"/>
  <c r="DK22" i="1"/>
  <c r="DJ22" i="1"/>
  <c r="DI22" i="1"/>
  <c r="DG22" i="1"/>
  <c r="DF22" i="1"/>
  <c r="DE22" i="1"/>
  <c r="DD22" i="1"/>
  <c r="DC22" i="1"/>
  <c r="DB22" i="1"/>
  <c r="DB23" i="1" s="1"/>
  <c r="CX12" i="2" s="1"/>
  <c r="DA22" i="1"/>
  <c r="CZ22" i="1"/>
  <c r="CY22" i="1"/>
  <c r="CX22" i="1"/>
  <c r="DH22" i="1" s="1"/>
  <c r="CW22" i="1"/>
  <c r="CV22" i="1"/>
  <c r="CU22" i="1"/>
  <c r="CT22" i="1"/>
  <c r="CT23" i="1" s="1"/>
  <c r="CP12" i="2" s="1"/>
  <c r="CS22" i="1"/>
  <c r="CR22" i="1"/>
  <c r="CQ22" i="1"/>
  <c r="CP22" i="1"/>
  <c r="CI22" i="1"/>
  <c r="P22" i="1"/>
  <c r="DL21" i="1"/>
  <c r="DK21" i="1"/>
  <c r="DJ21" i="1"/>
  <c r="DI21" i="1"/>
  <c r="DG21" i="1"/>
  <c r="DF21" i="1"/>
  <c r="DF23" i="1" s="1"/>
  <c r="DB12" i="2" s="1"/>
  <c r="DE21" i="1"/>
  <c r="DD21" i="1"/>
  <c r="DC21" i="1"/>
  <c r="DB21" i="1"/>
  <c r="DA21" i="1"/>
  <c r="CZ21" i="1"/>
  <c r="CY21" i="1"/>
  <c r="DH21" i="1" s="1"/>
  <c r="CX21" i="1"/>
  <c r="CW21" i="1"/>
  <c r="CV21" i="1"/>
  <c r="CU21" i="1"/>
  <c r="CT21" i="1"/>
  <c r="CR21" i="1"/>
  <c r="CQ21" i="1"/>
  <c r="CP21" i="1"/>
  <c r="CP23" i="1" s="1"/>
  <c r="CL12" i="2" s="1"/>
  <c r="CI21" i="1"/>
  <c r="P21" i="1"/>
  <c r="CS21" i="1" s="1"/>
  <c r="DL20" i="1"/>
  <c r="DK20" i="1"/>
  <c r="DJ20" i="1"/>
  <c r="DI20" i="1"/>
  <c r="DG20" i="1"/>
  <c r="DG23" i="1" s="1"/>
  <c r="DC12" i="2" s="1"/>
  <c r="DF20" i="1"/>
  <c r="DE20" i="1"/>
  <c r="DE23" i="1" s="1"/>
  <c r="DA12" i="2" s="1"/>
  <c r="DD20" i="1"/>
  <c r="DD23" i="1" s="1"/>
  <c r="CZ12" i="2" s="1"/>
  <c r="DC20" i="1"/>
  <c r="DC23" i="1" s="1"/>
  <c r="CY12" i="2" s="1"/>
  <c r="DB20" i="1"/>
  <c r="DA20" i="1"/>
  <c r="DA23" i="1" s="1"/>
  <c r="CW12" i="2" s="1"/>
  <c r="CZ20" i="1"/>
  <c r="CY20" i="1"/>
  <c r="CY23" i="1" s="1"/>
  <c r="CU12" i="2" s="1"/>
  <c r="CX20" i="1"/>
  <c r="CW20" i="1"/>
  <c r="CV20" i="1"/>
  <c r="CV23" i="1" s="1"/>
  <c r="CR12" i="2" s="1"/>
  <c r="CU20" i="1"/>
  <c r="CU23" i="1" s="1"/>
  <c r="CQ12" i="2" s="1"/>
  <c r="CT20" i="1"/>
  <c r="CS20" i="1"/>
  <c r="CS23" i="1" s="1"/>
  <c r="CO12" i="2" s="1"/>
  <c r="CR20" i="1"/>
  <c r="CQ20" i="1"/>
  <c r="CQ23" i="1" s="1"/>
  <c r="CM12" i="2" s="1"/>
  <c r="CP20" i="1"/>
  <c r="CI20" i="1"/>
  <c r="CI23" i="1" s="1"/>
  <c r="CE12" i="2" s="1"/>
  <c r="P20" i="1"/>
  <c r="CO19" i="1"/>
  <c r="CK11" i="2" s="1"/>
  <c r="CN19" i="1"/>
  <c r="CJ11" i="2" s="1"/>
  <c r="CM19" i="1"/>
  <c r="CI11" i="2" s="1"/>
  <c r="CL19" i="1"/>
  <c r="CH11" i="2" s="1"/>
  <c r="CK19" i="1"/>
  <c r="CG11" i="2" s="1"/>
  <c r="P42" i="2" s="1"/>
  <c r="CJ19" i="1"/>
  <c r="CF11" i="2" s="1"/>
  <c r="CH19" i="1"/>
  <c r="CD11" i="2" s="1"/>
  <c r="CG19" i="1"/>
  <c r="CC11" i="2" s="1"/>
  <c r="CF19" i="1"/>
  <c r="CB11" i="2" s="1"/>
  <c r="CE19" i="1"/>
  <c r="CA11" i="2" s="1"/>
  <c r="CD19" i="1"/>
  <c r="BZ11" i="2" s="1"/>
  <c r="CC19" i="1"/>
  <c r="BY11" i="2" s="1"/>
  <c r="CB19" i="1"/>
  <c r="BX11" i="2" s="1"/>
  <c r="CA19" i="1"/>
  <c r="BW11" i="2" s="1"/>
  <c r="BZ19" i="1"/>
  <c r="BV11" i="2" s="1"/>
  <c r="BY19" i="1"/>
  <c r="BU11" i="2" s="1"/>
  <c r="BX19" i="1"/>
  <c r="BT11" i="2" s="1"/>
  <c r="BW19" i="1"/>
  <c r="BS11" i="2" s="1"/>
  <c r="BV19" i="1"/>
  <c r="BR11" i="2" s="1"/>
  <c r="BU19" i="1"/>
  <c r="BQ11" i="2" s="1"/>
  <c r="BT19" i="1"/>
  <c r="BP11" i="2" s="1"/>
  <c r="BS19" i="1"/>
  <c r="BO11" i="2" s="1"/>
  <c r="BR19" i="1"/>
  <c r="BN11" i="2" s="1"/>
  <c r="BQ19" i="1"/>
  <c r="BM11" i="2" s="1"/>
  <c r="BP19" i="1"/>
  <c r="BL11" i="2" s="1"/>
  <c r="F27" i="2" s="1"/>
  <c r="BO19" i="1"/>
  <c r="BK11" i="2" s="1"/>
  <c r="BN19" i="1"/>
  <c r="BJ11" i="2" s="1"/>
  <c r="BM19" i="1"/>
  <c r="BI11" i="2" s="1"/>
  <c r="BL19" i="1"/>
  <c r="BH11" i="2" s="1"/>
  <c r="BK19" i="1"/>
  <c r="BG11" i="2" s="1"/>
  <c r="BJ19" i="1"/>
  <c r="BF11" i="2" s="1"/>
  <c r="BI19" i="1"/>
  <c r="BE11" i="2" s="1"/>
  <c r="BH19" i="1"/>
  <c r="BD11" i="2" s="1"/>
  <c r="BG19" i="1"/>
  <c r="BC11" i="2" s="1"/>
  <c r="BF19" i="1"/>
  <c r="BB11" i="2" s="1"/>
  <c r="BE19" i="1"/>
  <c r="BD19" i="1"/>
  <c r="AZ11" i="2" s="1"/>
  <c r="BC19" i="1"/>
  <c r="AY11" i="2" s="1"/>
  <c r="BB19" i="1"/>
  <c r="AX11" i="2" s="1"/>
  <c r="BA19" i="1"/>
  <c r="AW11" i="2" s="1"/>
  <c r="AZ19" i="1"/>
  <c r="AV11" i="2" s="1"/>
  <c r="AY19" i="1"/>
  <c r="AU11" i="2" s="1"/>
  <c r="AX19" i="1"/>
  <c r="AT11" i="2" s="1"/>
  <c r="AW19" i="1"/>
  <c r="AS11" i="2" s="1"/>
  <c r="AV19" i="1"/>
  <c r="AR11" i="2" s="1"/>
  <c r="AU19" i="1"/>
  <c r="AQ11" i="2" s="1"/>
  <c r="AT19" i="1"/>
  <c r="AP11" i="2" s="1"/>
  <c r="AS19" i="1"/>
  <c r="AO11" i="2" s="1"/>
  <c r="AR19" i="1"/>
  <c r="AN11" i="2" s="1"/>
  <c r="AQ19" i="1"/>
  <c r="AM11" i="2" s="1"/>
  <c r="AP19" i="1"/>
  <c r="AL11" i="2" s="1"/>
  <c r="AO19" i="1"/>
  <c r="AK11" i="2" s="1"/>
  <c r="AN19" i="1"/>
  <c r="AJ11" i="2" s="1"/>
  <c r="AM19" i="1"/>
  <c r="AI11" i="2" s="1"/>
  <c r="AL19" i="1"/>
  <c r="AH11" i="2" s="1"/>
  <c r="AK19" i="1"/>
  <c r="AG11" i="2" s="1"/>
  <c r="AJ19" i="1"/>
  <c r="AF11" i="2" s="1"/>
  <c r="AI19" i="1"/>
  <c r="AE11" i="2" s="1"/>
  <c r="AH19" i="1"/>
  <c r="AD11" i="2" s="1"/>
  <c r="AG19" i="1"/>
  <c r="AC11" i="2" s="1"/>
  <c r="AF19" i="1"/>
  <c r="AB11" i="2" s="1"/>
  <c r="AE19" i="1"/>
  <c r="AA11" i="2" s="1"/>
  <c r="AD19" i="1"/>
  <c r="Z11" i="2" s="1"/>
  <c r="AC19" i="1"/>
  <c r="Y11" i="2" s="1"/>
  <c r="AB19" i="1"/>
  <c r="X11" i="2" s="1"/>
  <c r="AA19" i="1"/>
  <c r="W11" i="2" s="1"/>
  <c r="Z19" i="1"/>
  <c r="V11" i="2" s="1"/>
  <c r="Y19" i="1"/>
  <c r="U11" i="2" s="1"/>
  <c r="X19" i="1"/>
  <c r="T11" i="2" s="1"/>
  <c r="W19" i="1"/>
  <c r="S11" i="2" s="1"/>
  <c r="V19" i="1"/>
  <c r="R11" i="2" s="1"/>
  <c r="U19" i="1"/>
  <c r="Q11" i="2" s="1"/>
  <c r="T19" i="1"/>
  <c r="P11" i="2" s="1"/>
  <c r="S19" i="1"/>
  <c r="O11" i="2" s="1"/>
  <c r="R19" i="1"/>
  <c r="N11" i="2" s="1"/>
  <c r="Q19" i="1"/>
  <c r="M11" i="2" s="1"/>
  <c r="O19" i="1"/>
  <c r="K11" i="2" s="1"/>
  <c r="N19" i="1"/>
  <c r="J11" i="2" s="1"/>
  <c r="M19" i="1"/>
  <c r="I11" i="2" s="1"/>
  <c r="L19" i="1"/>
  <c r="H11" i="2" s="1"/>
  <c r="K19" i="1"/>
  <c r="G11" i="2" s="1"/>
  <c r="J19" i="1"/>
  <c r="F11" i="2" s="1"/>
  <c r="I19" i="1"/>
  <c r="E11" i="2" s="1"/>
  <c r="H19" i="1"/>
  <c r="D11" i="2" s="1"/>
  <c r="N42" i="2" s="1"/>
  <c r="DL18" i="1"/>
  <c r="DK18" i="1"/>
  <c r="DJ18" i="1"/>
  <c r="DI18" i="1"/>
  <c r="DG18" i="1"/>
  <c r="DF18" i="1"/>
  <c r="DE18" i="1"/>
  <c r="DD18" i="1"/>
  <c r="DC18" i="1"/>
  <c r="DB18" i="1"/>
  <c r="DA18" i="1"/>
  <c r="DA19" i="1" s="1"/>
  <c r="CW11" i="2" s="1"/>
  <c r="CZ18" i="1"/>
  <c r="CY18" i="1"/>
  <c r="CX18" i="1"/>
  <c r="DH18" i="1" s="1"/>
  <c r="CW18" i="1"/>
  <c r="CV18" i="1"/>
  <c r="CU18" i="1"/>
  <c r="CT18" i="1"/>
  <c r="CS18" i="1"/>
  <c r="CR18" i="1"/>
  <c r="CQ18" i="1"/>
  <c r="CP18" i="1"/>
  <c r="CI18" i="1"/>
  <c r="P18" i="1"/>
  <c r="DL17" i="1"/>
  <c r="DK17" i="1"/>
  <c r="DJ17" i="1"/>
  <c r="DI17" i="1"/>
  <c r="DG17" i="1"/>
  <c r="DF17" i="1"/>
  <c r="DF19" i="1" s="1"/>
  <c r="DB11" i="2" s="1"/>
  <c r="DE17" i="1"/>
  <c r="DD17" i="1"/>
  <c r="DC17" i="1"/>
  <c r="DB17" i="1"/>
  <c r="DA17" i="1"/>
  <c r="CZ17" i="1"/>
  <c r="CY17" i="1"/>
  <c r="CX17" i="1"/>
  <c r="DH17" i="1" s="1"/>
  <c r="CW17" i="1"/>
  <c r="CV17" i="1"/>
  <c r="CU17" i="1"/>
  <c r="CT17" i="1"/>
  <c r="CR17" i="1"/>
  <c r="CQ17" i="1"/>
  <c r="CP17" i="1"/>
  <c r="CI17" i="1"/>
  <c r="P17" i="1"/>
  <c r="CS17" i="1" s="1"/>
  <c r="DL16" i="1"/>
  <c r="DK16" i="1"/>
  <c r="DJ16" i="1"/>
  <c r="DI16" i="1"/>
  <c r="DG16" i="1"/>
  <c r="DF16" i="1"/>
  <c r="DE16" i="1"/>
  <c r="DD16" i="1"/>
  <c r="DC16" i="1"/>
  <c r="DB16" i="1"/>
  <c r="DA16" i="1"/>
  <c r="CZ16" i="1"/>
  <c r="CY16" i="1"/>
  <c r="DH16" i="1" s="1"/>
  <c r="CX16" i="1"/>
  <c r="CW16" i="1"/>
  <c r="CV16" i="1"/>
  <c r="CU16" i="1"/>
  <c r="CT16" i="1"/>
  <c r="CS16" i="1"/>
  <c r="CR16" i="1"/>
  <c r="CQ16" i="1"/>
  <c r="CP16" i="1"/>
  <c r="CI16" i="1"/>
  <c r="P16" i="1"/>
  <c r="DL15" i="1"/>
  <c r="DK15" i="1"/>
  <c r="DJ15" i="1"/>
  <c r="DI15" i="1"/>
  <c r="DG15" i="1"/>
  <c r="DF15" i="1"/>
  <c r="DE15" i="1"/>
  <c r="DE19" i="1" s="1"/>
  <c r="DA11" i="2" s="1"/>
  <c r="DD15" i="1"/>
  <c r="DD19" i="1" s="1"/>
  <c r="CZ11" i="2" s="1"/>
  <c r="DC15" i="1"/>
  <c r="DB15" i="1"/>
  <c r="DB19" i="1" s="1"/>
  <c r="CX11" i="2" s="1"/>
  <c r="DA15" i="1"/>
  <c r="CZ15" i="1"/>
  <c r="DH15" i="1" s="1"/>
  <c r="CY15" i="1"/>
  <c r="CX15" i="1"/>
  <c r="CX19" i="1" s="1"/>
  <c r="CW15" i="1"/>
  <c r="CW19" i="1" s="1"/>
  <c r="CS11" i="2" s="1"/>
  <c r="CV15" i="1"/>
  <c r="CV19" i="1" s="1"/>
  <c r="CR11" i="2" s="1"/>
  <c r="CU15" i="1"/>
  <c r="CU19" i="1" s="1"/>
  <c r="CQ11" i="2" s="1"/>
  <c r="CT15" i="1"/>
  <c r="CT19" i="1" s="1"/>
  <c r="CP11" i="2" s="1"/>
  <c r="CR15" i="1"/>
  <c r="CR19" i="1" s="1"/>
  <c r="CN11" i="2" s="1"/>
  <c r="CQ15" i="1"/>
  <c r="CQ19" i="1" s="1"/>
  <c r="CM11" i="2" s="1"/>
  <c r="CP15" i="1"/>
  <c r="CP19" i="1" s="1"/>
  <c r="CL11" i="2" s="1"/>
  <c r="CI15" i="1"/>
  <c r="CI19" i="1" s="1"/>
  <c r="CE11" i="2" s="1"/>
  <c r="P15" i="1"/>
  <c r="CS15" i="1" s="1"/>
  <c r="DE14" i="1"/>
  <c r="DA10" i="2" s="1"/>
  <c r="DA14" i="1"/>
  <c r="CW10" i="2" s="1"/>
  <c r="CW14" i="1"/>
  <c r="CS10" i="2" s="1"/>
  <c r="CO14" i="1"/>
  <c r="CK10" i="2" s="1"/>
  <c r="CK23" i="2" s="1"/>
  <c r="CN14" i="1"/>
  <c r="CJ10" i="2" s="1"/>
  <c r="CM14" i="1"/>
  <c r="CI10" i="2" s="1"/>
  <c r="CI23" i="2" s="1"/>
  <c r="CL14" i="1"/>
  <c r="CH10" i="2" s="1"/>
  <c r="CK14" i="1"/>
  <c r="CG10" i="2" s="1"/>
  <c r="CJ14" i="1"/>
  <c r="CF10" i="2" s="1"/>
  <c r="CH14" i="1"/>
  <c r="CD10" i="2" s="1"/>
  <c r="CG14" i="1"/>
  <c r="CC10" i="2" s="1"/>
  <c r="CC23" i="2" s="1"/>
  <c r="CF14" i="1"/>
  <c r="CB10" i="2" s="1"/>
  <c r="CE14" i="1"/>
  <c r="CA10" i="2" s="1"/>
  <c r="CA23" i="2" s="1"/>
  <c r="CD14" i="1"/>
  <c r="BZ10" i="2" s="1"/>
  <c r="CC14" i="1"/>
  <c r="BY10" i="2" s="1"/>
  <c r="BY23" i="2" s="1"/>
  <c r="CB14" i="1"/>
  <c r="BX10" i="2" s="1"/>
  <c r="CA14" i="1"/>
  <c r="BW10" i="2" s="1"/>
  <c r="BZ14" i="1"/>
  <c r="BV10" i="2" s="1"/>
  <c r="BY14" i="1"/>
  <c r="BU10" i="2" s="1"/>
  <c r="BX14" i="1"/>
  <c r="BT10" i="2" s="1"/>
  <c r="BW14" i="1"/>
  <c r="BS10" i="2" s="1"/>
  <c r="BS23" i="2" s="1"/>
  <c r="BV14" i="1"/>
  <c r="BR10" i="2" s="1"/>
  <c r="BU14" i="1"/>
  <c r="BQ10" i="2" s="1"/>
  <c r="BQ23" i="2" s="1"/>
  <c r="BT14" i="1"/>
  <c r="BP10" i="2" s="1"/>
  <c r="BS14" i="1"/>
  <c r="BO10" i="2" s="1"/>
  <c r="BR14" i="1"/>
  <c r="BN10" i="2" s="1"/>
  <c r="BQ14" i="1"/>
  <c r="BM10" i="2" s="1"/>
  <c r="BM23" i="2" s="1"/>
  <c r="BP14" i="1"/>
  <c r="BL10" i="2" s="1"/>
  <c r="BO14" i="1"/>
  <c r="BK10" i="2" s="1"/>
  <c r="BK23" i="2" s="1"/>
  <c r="BN14" i="1"/>
  <c r="BJ10" i="2" s="1"/>
  <c r="BM14" i="1"/>
  <c r="BI10" i="2" s="1"/>
  <c r="BL14" i="1"/>
  <c r="BH10" i="2" s="1"/>
  <c r="BK14" i="1"/>
  <c r="BG10" i="2" s="1"/>
  <c r="BJ14" i="1"/>
  <c r="BF10" i="2" s="1"/>
  <c r="BI14" i="1"/>
  <c r="BE10" i="2" s="1"/>
  <c r="BE23" i="2" s="1"/>
  <c r="BH14" i="1"/>
  <c r="BD10" i="2" s="1"/>
  <c r="BG14" i="1"/>
  <c r="BC10" i="2" s="1"/>
  <c r="BC23" i="2" s="1"/>
  <c r="BF14" i="1"/>
  <c r="BB10" i="2" s="1"/>
  <c r="BE14" i="1"/>
  <c r="BA10" i="2" s="1"/>
  <c r="BD14" i="1"/>
  <c r="AZ10" i="2" s="1"/>
  <c r="BC14" i="1"/>
  <c r="AY10" i="2" s="1"/>
  <c r="BB14" i="1"/>
  <c r="AX10" i="2" s="1"/>
  <c r="BA14" i="1"/>
  <c r="AW10" i="2" s="1"/>
  <c r="AW23" i="2" s="1"/>
  <c r="AZ14" i="1"/>
  <c r="AV10" i="2" s="1"/>
  <c r="AY14" i="1"/>
  <c r="AU10" i="2" s="1"/>
  <c r="AX14" i="1"/>
  <c r="AT10" i="2" s="1"/>
  <c r="AW14" i="1"/>
  <c r="AS10" i="2" s="1"/>
  <c r="AS23" i="2" s="1"/>
  <c r="AV14" i="1"/>
  <c r="AR10" i="2" s="1"/>
  <c r="AU14" i="1"/>
  <c r="AQ10" i="2" s="1"/>
  <c r="AT14" i="1"/>
  <c r="AP10" i="2" s="1"/>
  <c r="AS14" i="1"/>
  <c r="AO10" i="2" s="1"/>
  <c r="AO23" i="2" s="1"/>
  <c r="AR14" i="1"/>
  <c r="AN10" i="2" s="1"/>
  <c r="AQ14" i="1"/>
  <c r="AM10" i="2" s="1"/>
  <c r="AP14" i="1"/>
  <c r="AL10" i="2" s="1"/>
  <c r="AO14" i="1"/>
  <c r="AK10" i="2" s="1"/>
  <c r="AK23" i="2" s="1"/>
  <c r="AN14" i="1"/>
  <c r="AJ10" i="2" s="1"/>
  <c r="AM14" i="1"/>
  <c r="AI10" i="2" s="1"/>
  <c r="AL14" i="1"/>
  <c r="AH10" i="2" s="1"/>
  <c r="AK14" i="1"/>
  <c r="AG10" i="2" s="1"/>
  <c r="AG23" i="2" s="1"/>
  <c r="AJ14" i="1"/>
  <c r="AF10" i="2" s="1"/>
  <c r="AI14" i="1"/>
  <c r="AE10" i="2" s="1"/>
  <c r="AE23" i="2" s="1"/>
  <c r="AH14" i="1"/>
  <c r="AD10" i="2" s="1"/>
  <c r="AG14" i="1"/>
  <c r="AC10" i="2" s="1"/>
  <c r="AC23" i="2" s="1"/>
  <c r="AF14" i="1"/>
  <c r="AB10" i="2" s="1"/>
  <c r="AE14" i="1"/>
  <c r="AA10" i="2" s="1"/>
  <c r="AD14" i="1"/>
  <c r="Z10" i="2" s="1"/>
  <c r="AC14" i="1"/>
  <c r="Y10" i="2" s="1"/>
  <c r="AB14" i="1"/>
  <c r="X10" i="2" s="1"/>
  <c r="AA14" i="1"/>
  <c r="W10" i="2" s="1"/>
  <c r="Z14" i="1"/>
  <c r="V10" i="2" s="1"/>
  <c r="Y14" i="1"/>
  <c r="U10" i="2" s="1"/>
  <c r="X14" i="1"/>
  <c r="T10" i="2" s="1"/>
  <c r="W14" i="1"/>
  <c r="S10" i="2" s="1"/>
  <c r="S23" i="2" s="1"/>
  <c r="V14" i="1"/>
  <c r="R10" i="2" s="1"/>
  <c r="U14" i="1"/>
  <c r="Q10" i="2" s="1"/>
  <c r="Q23" i="2" s="1"/>
  <c r="T14" i="1"/>
  <c r="P10" i="2" s="1"/>
  <c r="S14" i="1"/>
  <c r="O10" i="2" s="1"/>
  <c r="O23" i="2" s="1"/>
  <c r="R14" i="1"/>
  <c r="N10" i="2" s="1"/>
  <c r="Q14" i="1"/>
  <c r="M10" i="2" s="1"/>
  <c r="M23" i="2" s="1"/>
  <c r="O14" i="1"/>
  <c r="K10" i="2" s="1"/>
  <c r="N14" i="1"/>
  <c r="J10" i="2" s="1"/>
  <c r="M14" i="1"/>
  <c r="I10" i="2" s="1"/>
  <c r="I23" i="2" s="1"/>
  <c r="L14" i="1"/>
  <c r="H10" i="2" s="1"/>
  <c r="K14" i="1"/>
  <c r="G10" i="2" s="1"/>
  <c r="J14" i="1"/>
  <c r="F10" i="2" s="1"/>
  <c r="I14" i="1"/>
  <c r="E10" i="2" s="1"/>
  <c r="E23" i="2" s="1"/>
  <c r="H14" i="1"/>
  <c r="D10" i="2" s="1"/>
  <c r="DL13" i="1"/>
  <c r="DK13" i="1"/>
  <c r="DJ13" i="1"/>
  <c r="DI13" i="1"/>
  <c r="DG13" i="1"/>
  <c r="DF13" i="1"/>
  <c r="DF14" i="1" s="1"/>
  <c r="DE13" i="1"/>
  <c r="DD13" i="1"/>
  <c r="DC13" i="1"/>
  <c r="DB13" i="1"/>
  <c r="DB14" i="1" s="1"/>
  <c r="DA13" i="1"/>
  <c r="CZ13" i="1"/>
  <c r="CY13" i="1"/>
  <c r="CX13" i="1"/>
  <c r="CX14" i="1" s="1"/>
  <c r="CW13" i="1"/>
  <c r="CV13" i="1"/>
  <c r="CU13" i="1"/>
  <c r="CT13" i="1"/>
  <c r="CT14" i="1" s="1"/>
  <c r="CR13" i="1"/>
  <c r="CQ13" i="1"/>
  <c r="CP13" i="1"/>
  <c r="CP14" i="1" s="1"/>
  <c r="CI13" i="1"/>
  <c r="P13" i="1"/>
  <c r="CS13" i="1" s="1"/>
  <c r="DL12" i="1"/>
  <c r="DK12" i="1"/>
  <c r="DJ12" i="1"/>
  <c r="DI12" i="1"/>
  <c r="DG12" i="1"/>
  <c r="DG14" i="1" s="1"/>
  <c r="DF12" i="1"/>
  <c r="DE12" i="1"/>
  <c r="DD12" i="1"/>
  <c r="DD14" i="1" s="1"/>
  <c r="DC12" i="1"/>
  <c r="DC14" i="1" s="1"/>
  <c r="DB12" i="1"/>
  <c r="DA12" i="1"/>
  <c r="CZ12" i="1"/>
  <c r="CZ14" i="1" s="1"/>
  <c r="CY12" i="1"/>
  <c r="DH12" i="1" s="1"/>
  <c r="CX12" i="1"/>
  <c r="CW12" i="1"/>
  <c r="CV12" i="1"/>
  <c r="CV14" i="1" s="1"/>
  <c r="CU12" i="1"/>
  <c r="CU14" i="1" s="1"/>
  <c r="CT12" i="1"/>
  <c r="CR12" i="1"/>
  <c r="CR14" i="1" s="1"/>
  <c r="CQ12" i="1"/>
  <c r="CQ14" i="1" s="1"/>
  <c r="CP12" i="1"/>
  <c r="CI12" i="1"/>
  <c r="CI14" i="1" s="1"/>
  <c r="P12" i="1"/>
  <c r="P14" i="1" s="1"/>
  <c r="CN11" i="1"/>
  <c r="CJ9" i="2" s="1"/>
  <c r="CL11" i="1"/>
  <c r="CH9" i="2" s="1"/>
  <c r="CJ11" i="1"/>
  <c r="CF9" i="2" s="1"/>
  <c r="CF11" i="1"/>
  <c r="CB9" i="2" s="1"/>
  <c r="CB11" i="1"/>
  <c r="BX9" i="2" s="1"/>
  <c r="BX11" i="1"/>
  <c r="BT9" i="2" s="1"/>
  <c r="BT11" i="1"/>
  <c r="BP9" i="2" s="1"/>
  <c r="N61" i="2" s="1"/>
  <c r="BO11" i="1"/>
  <c r="BK9" i="2" s="1"/>
  <c r="BK11" i="1"/>
  <c r="BG9" i="2" s="1"/>
  <c r="BG11" i="1"/>
  <c r="BC9" i="2" s="1"/>
  <c r="N60" i="2" s="1"/>
  <c r="BC11" i="1"/>
  <c r="AY9" i="2" s="1"/>
  <c r="AY11" i="1"/>
  <c r="AU9" i="2" s="1"/>
  <c r="AU11" i="1"/>
  <c r="AQ9" i="2" s="1"/>
  <c r="AQ11" i="1"/>
  <c r="AM9" i="2" s="1"/>
  <c r="L59" i="2" s="1"/>
  <c r="AM11" i="1"/>
  <c r="AI9" i="2" s="1"/>
  <c r="AI11" i="1"/>
  <c r="AE9" i="2" s="1"/>
  <c r="AE11" i="1"/>
  <c r="AA9" i="2" s="1"/>
  <c r="AA11" i="1"/>
  <c r="W9" i="2" s="1"/>
  <c r="W11" i="1"/>
  <c r="S9" i="2" s="1"/>
  <c r="S11" i="1"/>
  <c r="O9" i="2" s="1"/>
  <c r="M58" i="2" s="1"/>
  <c r="O11" i="1"/>
  <c r="K9" i="2" s="1"/>
  <c r="K11" i="1"/>
  <c r="G9" i="2" s="1"/>
  <c r="CT10" i="2" l="1"/>
  <c r="CS19" i="1"/>
  <c r="CO11" i="2" s="1"/>
  <c r="CU16" i="2"/>
  <c r="DH37" i="1"/>
  <c r="DD16" i="2" s="1"/>
  <c r="CN10" i="2"/>
  <c r="CN23" i="2" s="1"/>
  <c r="CR11" i="1"/>
  <c r="CN9" i="2" s="1"/>
  <c r="DB10" i="2"/>
  <c r="DF11" i="1"/>
  <c r="DB9" i="2" s="1"/>
  <c r="CE10" i="2"/>
  <c r="CE23" i="2" s="1"/>
  <c r="CI11" i="1"/>
  <c r="CE9" i="2" s="1"/>
  <c r="CQ10" i="2"/>
  <c r="CY10" i="2"/>
  <c r="DC11" i="1"/>
  <c r="CY9" i="2" s="1"/>
  <c r="L10" i="2"/>
  <c r="CP10" i="2"/>
  <c r="CP23" i="2" s="1"/>
  <c r="CT11" i="1"/>
  <c r="CP9" i="2" s="1"/>
  <c r="CX10" i="2"/>
  <c r="CX23" i="2" s="1"/>
  <c r="DB11" i="1"/>
  <c r="CX9" i="2" s="1"/>
  <c r="CL10" i="2"/>
  <c r="DC10" i="2"/>
  <c r="CT11" i="2"/>
  <c r="CM10" i="2"/>
  <c r="CR10" i="2"/>
  <c r="CR23" i="2" s="1"/>
  <c r="CV11" i="1"/>
  <c r="CR9" i="2" s="1"/>
  <c r="CV10" i="2"/>
  <c r="CZ10" i="2"/>
  <c r="CZ23" i="2" s="1"/>
  <c r="DD11" i="1"/>
  <c r="CZ9" i="2" s="1"/>
  <c r="CS23" i="2"/>
  <c r="DI14" i="1"/>
  <c r="P19" i="1"/>
  <c r="L11" i="2" s="1"/>
  <c r="DH24" i="1"/>
  <c r="DH29" i="1"/>
  <c r="CT14" i="2"/>
  <c r="DH30" i="1"/>
  <c r="DD14" i="2" s="1"/>
  <c r="H11" i="1"/>
  <c r="D9" i="2" s="1"/>
  <c r="T11" i="1"/>
  <c r="P9" i="2" s="1"/>
  <c r="N58" i="2" s="1"/>
  <c r="X11" i="1"/>
  <c r="T9" i="2" s="1"/>
  <c r="AJ11" i="1"/>
  <c r="AF9" i="2" s="1"/>
  <c r="AN11" i="1"/>
  <c r="AJ9" i="2" s="1"/>
  <c r="AZ11" i="1"/>
  <c r="AV9" i="2" s="1"/>
  <c r="BD11" i="1"/>
  <c r="AZ9" i="2" s="1"/>
  <c r="BQ11" i="1"/>
  <c r="BM9" i="2" s="1"/>
  <c r="CC11" i="1"/>
  <c r="BY9" i="2" s="1"/>
  <c r="CG11" i="1"/>
  <c r="CC9" i="2" s="1"/>
  <c r="M11" i="1"/>
  <c r="I9" i="2" s="1"/>
  <c r="Q11" i="1"/>
  <c r="M9" i="2" s="1"/>
  <c r="Y11" i="1"/>
  <c r="U9" i="2" s="1"/>
  <c r="AC11" i="1"/>
  <c r="Y9" i="2" s="1"/>
  <c r="AK11" i="1"/>
  <c r="AG9" i="2" s="1"/>
  <c r="AO11" i="1"/>
  <c r="AK9" i="2" s="1"/>
  <c r="AW11" i="1"/>
  <c r="AS9" i="2" s="1"/>
  <c r="BA11" i="1"/>
  <c r="AW9" i="2" s="1"/>
  <c r="BI11" i="1"/>
  <c r="BE9" i="2" s="1"/>
  <c r="BM11" i="1"/>
  <c r="BI9" i="2" s="1"/>
  <c r="BV11" i="1"/>
  <c r="BR9" i="2" s="1"/>
  <c r="BZ11" i="1"/>
  <c r="BV9" i="2" s="1"/>
  <c r="CS12" i="1"/>
  <c r="CS14" i="1" s="1"/>
  <c r="DH13" i="1"/>
  <c r="K23" i="2"/>
  <c r="AI23" i="2"/>
  <c r="AQ23" i="2"/>
  <c r="CY14" i="1"/>
  <c r="DI19" i="1"/>
  <c r="DE11" i="2" s="1"/>
  <c r="J11" i="1"/>
  <c r="F9" i="2" s="1"/>
  <c r="N11" i="1"/>
  <c r="J9" i="2" s="1"/>
  <c r="R11" i="1"/>
  <c r="N9" i="2" s="1"/>
  <c r="L58" i="2" s="1"/>
  <c r="V11" i="1"/>
  <c r="R9" i="2" s="1"/>
  <c r="Z11" i="1"/>
  <c r="V9" i="2" s="1"/>
  <c r="AD11" i="1"/>
  <c r="Z9" i="2" s="1"/>
  <c r="AH11" i="1"/>
  <c r="AD9" i="2" s="1"/>
  <c r="AL11" i="1"/>
  <c r="AH9" i="2" s="1"/>
  <c r="AP11" i="1"/>
  <c r="AL9" i="2" s="1"/>
  <c r="AT11" i="1"/>
  <c r="AP9" i="2" s="1"/>
  <c r="O59" i="2" s="1"/>
  <c r="AX11" i="1"/>
  <c r="AT9" i="2" s="1"/>
  <c r="BB11" i="1"/>
  <c r="AX9" i="2" s="1"/>
  <c r="BF11" i="1"/>
  <c r="BB9" i="2" s="1"/>
  <c r="M60" i="2" s="1"/>
  <c r="BJ11" i="1"/>
  <c r="BF9" i="2" s="1"/>
  <c r="BN11" i="1"/>
  <c r="BJ9" i="2" s="1"/>
  <c r="BS11" i="1"/>
  <c r="BO9" i="2" s="1"/>
  <c r="M61" i="2" s="1"/>
  <c r="BW11" i="1"/>
  <c r="BS9" i="2" s="1"/>
  <c r="CA11" i="1"/>
  <c r="BW9" i="2" s="1"/>
  <c r="CE11" i="1"/>
  <c r="CA9" i="2" s="1"/>
  <c r="CM11" i="1"/>
  <c r="CI9" i="2" s="1"/>
  <c r="D23" i="2"/>
  <c r="N41" i="2"/>
  <c r="N54" i="2" s="1"/>
  <c r="H23" i="2"/>
  <c r="T23" i="2"/>
  <c r="X23" i="2"/>
  <c r="AB23" i="2"/>
  <c r="AF23" i="2"/>
  <c r="AJ23" i="2"/>
  <c r="AN23" i="2"/>
  <c r="AR23" i="2"/>
  <c r="AZ23" i="2"/>
  <c r="BD23" i="2"/>
  <c r="F26" i="2"/>
  <c r="BL23" i="2"/>
  <c r="BP23" i="2"/>
  <c r="BT23" i="2"/>
  <c r="BX23" i="2"/>
  <c r="CB23" i="2"/>
  <c r="CF23" i="2"/>
  <c r="CJ23" i="2"/>
  <c r="DL14" i="1"/>
  <c r="CY19" i="1"/>
  <c r="CU11" i="2" s="1"/>
  <c r="DC19" i="1"/>
  <c r="CY11" i="2" s="1"/>
  <c r="DG19" i="1"/>
  <c r="DC11" i="2" s="1"/>
  <c r="CZ19" i="1"/>
  <c r="CV11" i="2" s="1"/>
  <c r="DJ19" i="1"/>
  <c r="DF11" i="2" s="1"/>
  <c r="I43" i="2"/>
  <c r="BA12" i="2"/>
  <c r="DK23" i="1"/>
  <c r="DG12" i="2" s="1"/>
  <c r="DL23" i="1"/>
  <c r="DH12" i="2" s="1"/>
  <c r="DH26" i="1"/>
  <c r="I44" i="2"/>
  <c r="X44" i="2"/>
  <c r="DK28" i="1"/>
  <c r="DG13" i="2" s="1"/>
  <c r="DH34" i="1"/>
  <c r="DH35" i="1"/>
  <c r="DD15" i="2" s="1"/>
  <c r="DH36" i="1"/>
  <c r="DK37" i="1"/>
  <c r="DG16" i="2" s="1"/>
  <c r="X48" i="2"/>
  <c r="CP45" i="1"/>
  <c r="CL18" i="2" s="1"/>
  <c r="Y23" i="2"/>
  <c r="I41" i="2"/>
  <c r="CW23" i="2"/>
  <c r="BA17" i="2"/>
  <c r="DK40" i="1"/>
  <c r="DG17" i="2" s="1"/>
  <c r="P18" i="2"/>
  <c r="P23" i="2" s="1"/>
  <c r="DI45" i="1"/>
  <c r="DE18" i="2" s="1"/>
  <c r="L11" i="1"/>
  <c r="H9" i="2" s="1"/>
  <c r="AB11" i="1"/>
  <c r="X9" i="2" s="1"/>
  <c r="AR11" i="1"/>
  <c r="AN9" i="2" s="1"/>
  <c r="M59" i="2" s="1"/>
  <c r="P59" i="2" s="1"/>
  <c r="BH11" i="1"/>
  <c r="BD9" i="2" s="1"/>
  <c r="O60" i="2" s="1"/>
  <c r="BU11" i="1"/>
  <c r="BQ9" i="2" s="1"/>
  <c r="O61" i="2" s="1"/>
  <c r="CK11" i="1"/>
  <c r="CG9" i="2" s="1"/>
  <c r="CW11" i="1"/>
  <c r="CS9" i="2" s="1"/>
  <c r="DA11" i="1"/>
  <c r="CW9" i="2" s="1"/>
  <c r="DE11" i="1"/>
  <c r="DA9" i="2" s="1"/>
  <c r="F23" i="2"/>
  <c r="J23" i="2"/>
  <c r="N23" i="2"/>
  <c r="R23" i="2"/>
  <c r="Z23" i="2"/>
  <c r="AD23" i="2"/>
  <c r="AH23" i="2"/>
  <c r="AL23" i="2"/>
  <c r="AP23" i="2"/>
  <c r="AX23" i="2"/>
  <c r="BB23" i="2"/>
  <c r="BF23" i="2"/>
  <c r="BR23" i="2"/>
  <c r="BZ23" i="2"/>
  <c r="CD23" i="2"/>
  <c r="CH23" i="2"/>
  <c r="DJ14" i="1"/>
  <c r="I42" i="2"/>
  <c r="BA11" i="2"/>
  <c r="BA23" i="2" s="1"/>
  <c r="DK19" i="1"/>
  <c r="DG11" i="2" s="1"/>
  <c r="X42" i="2"/>
  <c r="DH20" i="1"/>
  <c r="CX23" i="1"/>
  <c r="CX11" i="1" s="1"/>
  <c r="CT9" i="2" s="1"/>
  <c r="DI23" i="1"/>
  <c r="DE12" i="2" s="1"/>
  <c r="CS24" i="1"/>
  <c r="CS28" i="1" s="1"/>
  <c r="CO13" i="2" s="1"/>
  <c r="AM13" i="2"/>
  <c r="AM23" i="2" s="1"/>
  <c r="DJ28" i="1"/>
  <c r="DF13" i="2" s="1"/>
  <c r="DH28" i="1"/>
  <c r="DD13" i="2" s="1"/>
  <c r="P30" i="1"/>
  <c r="L14" i="2" s="1"/>
  <c r="CS29" i="1"/>
  <c r="CS30" i="1" s="1"/>
  <c r="CO14" i="2" s="1"/>
  <c r="I45" i="2"/>
  <c r="X45" i="2"/>
  <c r="DJ30" i="1"/>
  <c r="DF14" i="2" s="1"/>
  <c r="CS32" i="1"/>
  <c r="CS35" i="1" s="1"/>
  <c r="CO15" i="2" s="1"/>
  <c r="X46" i="2"/>
  <c r="DJ35" i="1"/>
  <c r="DF15" i="2" s="1"/>
  <c r="P41" i="2"/>
  <c r="CG23" i="2"/>
  <c r="DL19" i="1"/>
  <c r="DH11" i="2" s="1"/>
  <c r="DI40" i="1"/>
  <c r="DE17" i="2" s="1"/>
  <c r="DH41" i="1"/>
  <c r="AF11" i="1"/>
  <c r="AB9" i="2" s="1"/>
  <c r="AV11" i="1"/>
  <c r="AR9" i="2" s="1"/>
  <c r="BL11" i="1"/>
  <c r="BH9" i="2" s="1"/>
  <c r="BY11" i="1"/>
  <c r="BU9" i="2" s="1"/>
  <c r="CO11" i="1"/>
  <c r="CK9" i="2" s="1"/>
  <c r="I11" i="1"/>
  <c r="E9" i="2" s="1"/>
  <c r="U11" i="1"/>
  <c r="Q9" i="2" s="1"/>
  <c r="O58" i="2" s="1"/>
  <c r="AG11" i="1"/>
  <c r="AC9" i="2" s="1"/>
  <c r="AS11" i="1"/>
  <c r="AO9" i="2" s="1"/>
  <c r="N59" i="2" s="1"/>
  <c r="BE11" i="1"/>
  <c r="BA9" i="2" s="1"/>
  <c r="L60" i="2" s="1"/>
  <c r="BR11" i="1"/>
  <c r="BN9" i="2" s="1"/>
  <c r="L61" i="2" s="1"/>
  <c r="P61" i="2" s="1"/>
  <c r="CD11" i="1"/>
  <c r="BZ9" i="2" s="1"/>
  <c r="CH11" i="1"/>
  <c r="CD9" i="2" s="1"/>
  <c r="G23" i="2"/>
  <c r="AA23" i="2"/>
  <c r="AY23" i="2"/>
  <c r="BG23" i="2"/>
  <c r="BO23" i="2"/>
  <c r="DK14" i="1"/>
  <c r="P23" i="1"/>
  <c r="L12" i="2" s="1"/>
  <c r="X43" i="2"/>
  <c r="DJ23" i="1"/>
  <c r="DF12" i="2" s="1"/>
  <c r="DI28" i="1"/>
  <c r="DE13" i="2" s="1"/>
  <c r="BN14" i="2"/>
  <c r="BN23" i="2" s="1"/>
  <c r="DL30" i="1"/>
  <c r="DH14" i="2" s="1"/>
  <c r="DK30" i="1"/>
  <c r="DG14" i="2" s="1"/>
  <c r="CQ35" i="1"/>
  <c r="CM15" i="2" s="1"/>
  <c r="CU35" i="1"/>
  <c r="CQ15" i="2" s="1"/>
  <c r="CY35" i="1"/>
  <c r="CU15" i="2" s="1"/>
  <c r="DC35" i="1"/>
  <c r="CY15" i="2" s="1"/>
  <c r="DG35" i="1"/>
  <c r="DC15" i="2" s="1"/>
  <c r="I46" i="2"/>
  <c r="BA15" i="2"/>
  <c r="DK35" i="1"/>
  <c r="DG15" i="2" s="1"/>
  <c r="DL35" i="1"/>
  <c r="DH15" i="2" s="1"/>
  <c r="AM16" i="2"/>
  <c r="DJ37" i="1"/>
  <c r="DF16" i="2" s="1"/>
  <c r="DH38" i="1"/>
  <c r="CX40" i="1"/>
  <c r="DH39" i="1"/>
  <c r="CT18" i="2"/>
  <c r="DH45" i="1"/>
  <c r="DD18" i="2" s="1"/>
  <c r="DH44" i="1"/>
  <c r="CT19" i="2"/>
  <c r="DH47" i="1"/>
  <c r="DD19" i="2" s="1"/>
  <c r="CT20" i="2"/>
  <c r="DH50" i="1"/>
  <c r="DD20" i="2" s="1"/>
  <c r="DL37" i="1"/>
  <c r="DH16" i="2" s="1"/>
  <c r="I48" i="2"/>
  <c r="DJ40" i="1"/>
  <c r="DF17" i="2" s="1"/>
  <c r="I49" i="2"/>
  <c r="X49" i="2"/>
  <c r="DH46" i="1"/>
  <c r="DK47" i="1"/>
  <c r="DG19" i="2" s="1"/>
  <c r="DL50" i="1"/>
  <c r="DH20" i="2" s="1"/>
  <c r="DJ52" i="1"/>
  <c r="DF21" i="2" s="1"/>
  <c r="I47" i="2"/>
  <c r="X47" i="2"/>
  <c r="DI37" i="1"/>
  <c r="DE16" i="2" s="1"/>
  <c r="DJ45" i="1"/>
  <c r="DF18" i="2" s="1"/>
  <c r="CS46" i="1"/>
  <c r="CS47" i="1" s="1"/>
  <c r="CO19" i="2" s="1"/>
  <c r="DL47" i="1"/>
  <c r="DH19" i="2" s="1"/>
  <c r="I51" i="2"/>
  <c r="X51" i="2"/>
  <c r="DI50" i="1"/>
  <c r="DE20" i="2" s="1"/>
  <c r="DH51" i="1"/>
  <c r="DK52" i="1"/>
  <c r="DG21" i="2" s="1"/>
  <c r="I53" i="2"/>
  <c r="X53" i="2"/>
  <c r="DL40" i="1"/>
  <c r="DH17" i="2" s="1"/>
  <c r="DK45" i="1"/>
  <c r="DG18" i="2" s="1"/>
  <c r="I50" i="2"/>
  <c r="DI47" i="1"/>
  <c r="DE19" i="2" s="1"/>
  <c r="DH48" i="1"/>
  <c r="DJ50" i="1"/>
  <c r="DF20" i="2" s="1"/>
  <c r="DH52" i="1"/>
  <c r="DD21" i="2" s="1"/>
  <c r="DL52" i="1"/>
  <c r="DH21" i="2" s="1"/>
  <c r="CX54" i="1"/>
  <c r="CT22" i="2" s="1"/>
  <c r="DL45" i="1"/>
  <c r="DH18" i="2" s="1"/>
  <c r="DJ47" i="1"/>
  <c r="DF19" i="2" s="1"/>
  <c r="DK50" i="1"/>
  <c r="DG20" i="2" s="1"/>
  <c r="I52" i="2"/>
  <c r="X52" i="2"/>
  <c r="DI52" i="1"/>
  <c r="DE21" i="2" s="1"/>
  <c r="CP11" i="1" l="1"/>
  <c r="CL9" i="2" s="1"/>
  <c r="CT17" i="2"/>
  <c r="DH40" i="1"/>
  <c r="DD17" i="2" s="1"/>
  <c r="P54" i="2"/>
  <c r="X54" i="2" s="1"/>
  <c r="X41" i="2"/>
  <c r="DF10" i="2"/>
  <c r="DF23" i="2" s="1"/>
  <c r="DJ11" i="1"/>
  <c r="DF9" i="2" s="1"/>
  <c r="CL23" i="2"/>
  <c r="CY23" i="2"/>
  <c r="DG10" i="2"/>
  <c r="DG23" i="2" s="1"/>
  <c r="DK11" i="1"/>
  <c r="DG9" i="2" s="1"/>
  <c r="O62" i="2"/>
  <c r="L62" i="2"/>
  <c r="P58" i="2"/>
  <c r="CU10" i="2"/>
  <c r="CU23" i="2" s="1"/>
  <c r="CY11" i="1"/>
  <c r="CU9" i="2" s="1"/>
  <c r="M62" i="2"/>
  <c r="M63" i="2" s="1"/>
  <c r="CZ11" i="1"/>
  <c r="CV9" i="2" s="1"/>
  <c r="CQ11" i="1"/>
  <c r="CM9" i="2" s="1"/>
  <c r="DG11" i="1"/>
  <c r="DC9" i="2" s="1"/>
  <c r="P11" i="1"/>
  <c r="L9" i="2" s="1"/>
  <c r="CU11" i="1"/>
  <c r="CQ9" i="2" s="1"/>
  <c r="DH14" i="1"/>
  <c r="N62" i="2"/>
  <c r="N63" i="2" s="1"/>
  <c r="DH19" i="1"/>
  <c r="DD11" i="2" s="1"/>
  <c r="P60" i="2"/>
  <c r="CT12" i="2"/>
  <c r="DH23" i="1"/>
  <c r="DD12" i="2" s="1"/>
  <c r="DH10" i="2"/>
  <c r="DH23" i="2" s="1"/>
  <c r="DL11" i="1"/>
  <c r="DH9" i="2" s="1"/>
  <c r="CO10" i="2"/>
  <c r="CO23" i="2" s="1"/>
  <c r="CS11" i="1"/>
  <c r="CO9" i="2" s="1"/>
  <c r="DE10" i="2"/>
  <c r="DE23" i="2" s="1"/>
  <c r="DI11" i="1"/>
  <c r="DE9" i="2" s="1"/>
  <c r="CV23" i="2"/>
  <c r="CM23" i="2"/>
  <c r="L23" i="2"/>
  <c r="CQ23" i="2"/>
  <c r="CT23" i="2"/>
  <c r="O63" i="2" l="1"/>
  <c r="DD10" i="2"/>
  <c r="DD23" i="2" s="1"/>
  <c r="DH11" i="1"/>
  <c r="DD9" i="2" s="1"/>
  <c r="P62" i="2"/>
</calcChain>
</file>

<file path=xl/sharedStrings.xml><?xml version="1.0" encoding="utf-8"?>
<sst xmlns="http://schemas.openxmlformats.org/spreadsheetml/2006/main" count="733" uniqueCount="296">
  <si>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 แบบ1_2 จังหวัด_อำเภอ_ผลผลิต) </t>
  </si>
  <si>
    <t xml:space="preserve">แบบสรุปผลการดำเนินงาน  :  โครงการชุมชนท่องเที่ยว OTOP นวัตวิถี : ดำเนินการโดยหน่วยงานส่วนภูมิภาค &gt; (แบบ 1_1 หมู่บ้าน : ผลผลิต) </t>
  </si>
  <si>
    <t>ข้อมูล ณ วันที่ 26 เดือนธันวาคม พ.ศ.2561</t>
  </si>
  <si>
    <t>ข้อมูลการพัฒนาตามโครงการชุมชนท่องเที่ยว OTOP นวัตวิถี</t>
  </si>
  <si>
    <t>รายงานข้อมูลการพัฒนาตามโครงการชุมชนท่องเที่ยว OTOP นวัตวิถี เพิ่มเติม</t>
  </si>
  <si>
    <t>จังหวัดลำปาง</t>
  </si>
  <si>
    <t xml:space="preserve">ขอให้จังหวัด รายงานผลการพัฒนาตามโครงการฯ เพิ่มเติม ตามแบบรายงานนี้ ทุกวันศุกร์ </t>
  </si>
  <si>
    <t>รายงานข้อมูลเป็นจำนวนสะสม โดยกรอกข้อมูลรายงานลงในช่องสีเขียว</t>
  </si>
  <si>
    <t>กิจกรรม</t>
  </si>
  <si>
    <t>ผลการดำเนินงาน</t>
  </si>
  <si>
    <t xml:space="preserve">กระบวนงานที่ 1  การพัฒนาบุคลากรด้านการท่องเที่ยว </t>
  </si>
  <si>
    <t>ผลการพัฒนาตาม value chain</t>
  </si>
  <si>
    <t xml:space="preserve"> - บริหารจัดการข้อมูล</t>
  </si>
  <si>
    <t>มีการจัดเก็บ จำนวน</t>
  </si>
  <si>
    <t>ชุมชน/หมู่บ้าน</t>
  </si>
  <si>
    <t>(มีการจัดเก็บข้อมูลชุมชน,ข้อมูลแหล่งท่องเที่ยวชุมชน)</t>
  </si>
  <si>
    <t>กระบวนงานที่ 2  การพัฒนาแหล่งท่องเที่ยวและสิ่งอำนวยความสะดวก</t>
  </si>
  <si>
    <t xml:space="preserve"> - พัฒนาแหล่งท่องเที่ยว (กายภาพ) (การปรับปรุงภูมิทัศน์ จัดทำป้ายบอกทาง/ป้ายข้อมูลท่องเที่ยว จุดถ่ายภาพ)</t>
  </si>
  <si>
    <t>พื้นที่ดำเนินการ / กิจกรรม</t>
  </si>
  <si>
    <t xml:space="preserve">    -  มีการปรับปรุงภูมิทัศน์ แล้ว</t>
  </si>
  <si>
    <t>จำนวน</t>
  </si>
  <si>
    <t xml:space="preserve">ข้อมูลด้านการพัฒนาผลิตภัณฑ์ </t>
  </si>
  <si>
    <t xml:space="preserve">     -  มีการจัดทำป้ายบอกทาง /ป้ายข้อมูลท่องเที่ยว แล้ว</t>
  </si>
  <si>
    <r>
      <rPr>
        <b/>
        <sz val="15"/>
        <color rgb="FF000000"/>
        <rFont val="TH SarabunPSK"/>
      </rPr>
      <t xml:space="preserve">ชุมชนมีเสน่ห์/อัตลักษณ์ ด้านใด </t>
    </r>
    <r>
      <rPr>
        <sz val="14"/>
        <color rgb="FFFF0000"/>
        <rFont val="Th sarabunpsk"/>
      </rPr>
      <t>( ตอบได้หลายช่อง : มีเสน่ห์ด้านใดให้ใส่ 1 ในช่องนั้น ไม่มีให้ใส่ 0 )</t>
    </r>
  </si>
  <si>
    <t>ข้อมูลด้านที่พัก สนับสนุนการท่องเที่ยวชุมชน</t>
  </si>
  <si>
    <t>ข้อมูลด้านการจำหน่ายอาหาร/เครื่องดื่ม สนับสนุนการท่องเที่ยว</t>
  </si>
  <si>
    <t>หน่วย</t>
  </si>
  <si>
    <t xml:space="preserve">         -  รวมจำนวนป้าย ที่จัดทำ</t>
  </si>
  <si>
    <r>
      <t xml:space="preserve">ชุมชนมีเสน่ห์/อัตลักษณ์ ด้านใด </t>
    </r>
    <r>
      <rPr>
        <sz val="14"/>
        <color rgb="FFFF0000"/>
        <rFont val="Th sarabunpsk"/>
      </rPr>
      <t>( ตอบได้หลายช่อง : มีเสน่ห์ด้านใดให้ใส่ 1 ในช่องนั้น ไม่มีให้ใส่ 0 )</t>
    </r>
  </si>
  <si>
    <t>ป้าย</t>
  </si>
  <si>
    <t xml:space="preserve">     -  มีการจัดทำจุดถ่ายภาพ </t>
  </si>
  <si>
    <t xml:space="preserve">         - รวมจำนวนจุดถ่ายภาพ </t>
  </si>
  <si>
    <t>จุด</t>
  </si>
  <si>
    <t xml:space="preserve">    - มีการบริหารจัดการแหล่งท่องเที่ยวและสิ่งแวดล้อม</t>
  </si>
  <si>
    <t xml:space="preserve">        (มีการกำหนดในระเบียบชุมชนหรือแผนธุรกิจชุมชนท่องเที่ยว)</t>
  </si>
  <si>
    <t>ข้อมูลด้านกิจกรรมบริการท่องเที่ยว</t>
  </si>
  <si>
    <t xml:space="preserve">กระบวนงานที่ 3  การพัฒนาสินค้าและบริการด้านการท่องเที่ยว </t>
  </si>
  <si>
    <t xml:space="preserve"> -  มีการพัฒนาเมนูอาหารพื้นถิ่น  </t>
  </si>
  <si>
    <t xml:space="preserve">กระบวนงานที่ 4  การเชื่อมโยงเส้นทางการท่องเที่ยวแต่ละท้องถิ่น </t>
  </si>
  <si>
    <t xml:space="preserve"> - ออกแบบเชื่อมโยงเส้นทางฯ การท่องเที่ยว</t>
  </si>
  <si>
    <t>ดำเนินการแล้ว</t>
  </si>
  <si>
    <t xml:space="preserve">   ของหมู่บ้านเป้าหมาย(โปรแกรมท่องเที่ยว/เส้นทางท่องเที่ยว)</t>
  </si>
  <si>
    <t xml:space="preserve"> - เชื่อมโยงเมืองหลัก/รอง</t>
  </si>
  <si>
    <t>จำนวนนักท่องเที่ยว</t>
  </si>
  <si>
    <t>เส้นทาง/กิจกรรม</t>
  </si>
  <si>
    <t>(ออกแบบโปรแกรมท่องเที่ยวเมืองหลักเมืองรอง เชื่อมโยงชุมชนท่องเที่ยว OTOP นวัตวิถี)</t>
  </si>
  <si>
    <t xml:space="preserve">กระบวนงานที่ 5  การส่งเสริมการตลาดชุมชนท่องเที่ยว </t>
  </si>
  <si>
    <t xml:space="preserve"> - การประชาสัมพันธ์การขับเคลื่อนโครงการฯ ผ่านสื่อ ดังนี้</t>
  </si>
  <si>
    <t>จำนวนหมู่บ้าน</t>
  </si>
  <si>
    <t>จำนวนตัวชี้วัด</t>
  </si>
  <si>
    <t xml:space="preserve">     - สื่อสิ่งพิมพ์ (นสพ./แผ่นพับ/โปสเตอร์/นิตยสาร เป็นต้น)</t>
  </si>
  <si>
    <t>รวมจำนวน</t>
  </si>
  <si>
    <t>การจัดตั้งกลุ่มออมทรัพย์เพื่อการผลิต</t>
  </si>
  <si>
    <t>รวมจำนวนผู้มีส่วนได้ส่วนเสียโดยตรง ได้รับประโยชน์</t>
  </si>
  <si>
    <t>ครั้ง</t>
  </si>
  <si>
    <t xml:space="preserve">     - สื่อโทรทัศน์</t>
  </si>
  <si>
    <t xml:space="preserve">     - สื่อวิทยุ</t>
  </si>
  <si>
    <t xml:space="preserve">     - สื่อออนไลน์ (Facebook,website,นสพ.ออนไลน์)</t>
  </si>
  <si>
    <t xml:space="preserve">   - จำนวนวีดิทัศน์ ที่เผยแพร่ ผ่าน Youtube/Facebook</t>
  </si>
  <si>
    <t>ชิ้นงาน/สื่อ</t>
  </si>
  <si>
    <t xml:space="preserve"> - เปิดตัวชุมชนฯ</t>
  </si>
  <si>
    <t xml:space="preserve"> - Business Matching</t>
  </si>
  <si>
    <t xml:space="preserve">ข้อมูล ณ วันที่ </t>
  </si>
  <si>
    <t>รวมรายได้</t>
  </si>
  <si>
    <t>ดำเนิน</t>
  </si>
  <si>
    <t>ครัวเรือน</t>
  </si>
  <si>
    <t>ประชากร</t>
  </si>
  <si>
    <t>จำนวนผลิตภัณฑ์ แยกตามประเภท</t>
  </si>
  <si>
    <t>รวม</t>
  </si>
  <si>
    <t>รายได้ ปัจจุบัน (บาท)  (ข้อมูลรายเดือน : ไม่นับสะสม)</t>
  </si>
  <si>
    <t>ของที่ระลึก</t>
  </si>
  <si>
    <t>ด้้าน</t>
  </si>
  <si>
    <t>ด้าน</t>
  </si>
  <si>
    <t xml:space="preserve"> จำนวน (แห่ง)</t>
  </si>
  <si>
    <t>(ระบุ) กิจกรรมหลัก</t>
  </si>
  <si>
    <t>จัดตั้ง</t>
  </si>
  <si>
    <t>จัดทำ</t>
  </si>
  <si>
    <t>ออกแบบ</t>
  </si>
  <si>
    <t>นักเล่าเรื่อง</t>
  </si>
  <si>
    <t>ที่เข้ามาเที่ยวในชุมชน</t>
  </si>
  <si>
    <t>ผ่านเกณฑ์</t>
  </si>
  <si>
    <t>ผ่านตามเกณฑ์</t>
  </si>
  <si>
    <t>รุปแบบกลุ่ม</t>
  </si>
  <si>
    <t>ข้อมูล ณ กันยายน 2561</t>
  </si>
  <si>
    <t>เสนห์</t>
  </si>
  <si>
    <t>การพัฒนาผลิตภัณฑ์</t>
  </si>
  <si>
    <t>ที่พัก</t>
  </si>
  <si>
    <t>อาหาร</t>
  </si>
  <si>
    <t>กิจกรรมท่องเที่ยว</t>
  </si>
  <si>
    <t>รายได้รวมรายเดือน / สะสมทั้งสิ้น</t>
  </si>
  <si>
    <t>รวมรายได้ทุกเดือน แยกตามประเภท</t>
  </si>
  <si>
    <t>การ</t>
  </si>
  <si>
    <t>ทั้งหมด</t>
  </si>
  <si>
    <t>เครื่องดื่ม</t>
  </si>
  <si>
    <t>ผ้าและ</t>
  </si>
  <si>
    <t>ของใช้ ของตกแต่ง</t>
  </si>
  <si>
    <t>สมุนไพร</t>
  </si>
  <si>
    <t>สมาชิก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</si>
  <si>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</si>
  <si>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</si>
  <si>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</si>
  <si>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</si>
  <si>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</si>
  <si>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</si>
  <si>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</si>
  <si>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มกราคม</t>
  </si>
  <si>
    <t>กุมภาพันธ์</t>
  </si>
  <si>
    <t>มีนาคม</t>
  </si>
  <si>
    <t>เพื่อการท่องเที่ยว</t>
  </si>
  <si>
    <t>การแต่งกาย</t>
  </si>
  <si>
    <t>สถาปัตยกรรม</t>
  </si>
  <si>
    <t>ประเพณี</t>
  </si>
  <si>
    <t>ภาษา</t>
  </si>
  <si>
    <t>อาชีพ</t>
  </si>
  <si>
    <t>ความเชื่อ</t>
  </si>
  <si>
    <t>ศิลปะ</t>
  </si>
  <si>
    <t>ธรรมชาติ</t>
  </si>
  <si>
    <t>อื่นๆ</t>
  </si>
  <si>
    <t>โรงแรม</t>
  </si>
  <si>
    <t>โฮมเสตย์</t>
  </si>
  <si>
    <t>ลาน</t>
  </si>
  <si>
    <t>ร้านอาหาร</t>
  </si>
  <si>
    <t>แผงจำหน่าย</t>
  </si>
  <si>
    <t>กลุ่มประกอบ</t>
  </si>
  <si>
    <t>คนที่รับ</t>
  </si>
  <si>
    <t>คณะ กก.</t>
  </si>
  <si>
    <t>ระเบียบ</t>
  </si>
  <si>
    <t>แผนธุรกิจ</t>
  </si>
  <si>
    <t>ตราสัญลักษณ์</t>
  </si>
  <si>
    <t>ชุมชน</t>
  </si>
  <si>
    <t>ชาว</t>
  </si>
  <si>
    <t>ชาวไทย</t>
  </si>
  <si>
    <t xml:space="preserve">ประเมิน ม.ศกพ </t>
  </si>
  <si>
    <t xml:space="preserve">การประเมิน </t>
  </si>
  <si>
    <t>ที่มีส่วนร่วม</t>
  </si>
  <si>
    <t>กลุ่มเดิม</t>
  </si>
  <si>
    <t>กลุุ่่มเดิม</t>
  </si>
  <si>
    <t>กลุ่มใหม่</t>
  </si>
  <si>
    <t>เงินสัจจะสะสม</t>
  </si>
  <si>
    <t>ของ</t>
  </si>
  <si>
    <t>กลุ่ม</t>
  </si>
  <si>
    <t>ผลิตภัณฑ์</t>
  </si>
  <si>
    <t>(แห่ง)</t>
  </si>
  <si>
    <t>(กิจกรรม)</t>
  </si>
  <si>
    <t>(คน)</t>
  </si>
  <si>
    <t>การบริการ</t>
  </si>
  <si>
    <t>(กลุ่ม)</t>
  </si>
  <si>
    <t>เครื่องแต่งกาย</t>
  </si>
  <si>
    <t>ที่ไม่ใช่อาหาร</t>
  </si>
  <si>
    <t>(ผลิตภัณฑ์)</t>
  </si>
  <si>
    <t>พื้นบ้าน</t>
  </si>
  <si>
    <t>พื้นถิ่น</t>
  </si>
  <si>
    <t>สิ่งแวดล้อม</t>
  </si>
  <si>
    <t>(หลัง)</t>
  </si>
  <si>
    <t>กางเต๊นท์</t>
  </si>
  <si>
    <t>อาหาร/ผัก/ผลไม้</t>
  </si>
  <si>
    <t>ประโยชน์</t>
  </si>
  <si>
    <t>ชุมชนฯ</t>
  </si>
  <si>
    <t xml:space="preserve"> +slogan ชุมชน</t>
  </si>
  <si>
    <t>ต่างชาติ</t>
  </si>
  <si>
    <t>ม.ศกพ</t>
  </si>
  <si>
    <t>23 ตัวชี้วัด</t>
  </si>
  <si>
    <t>กับโครงการ</t>
  </si>
  <si>
    <t>(บาท)</t>
  </si>
  <si>
    <t>หมู่บ้าน</t>
  </si>
  <si>
    <t>ท่องเที่ยว</t>
  </si>
  <si>
    <t>ศปน.ศพช.ลำปาง</t>
  </si>
  <si>
    <t>อำเภอ</t>
  </si>
  <si>
    <t>ตำบล</t>
  </si>
  <si>
    <t>หมู่ที่</t>
  </si>
  <si>
    <t>ชื่อบ้าน</t>
  </si>
  <si>
    <t>1</t>
  </si>
  <si>
    <t>เมืองลำปาง</t>
  </si>
  <si>
    <t>เวียงเหนือ</t>
  </si>
  <si>
    <t>-</t>
  </si>
  <si>
    <t>ชุมชนท่ามะโอ</t>
  </si>
  <si>
    <t>.</t>
  </si>
  <si>
    <t>การเชื่อมโยงแหล่งท่องเที่ยว</t>
  </si>
  <si>
    <t>2</t>
  </si>
  <si>
    <t>สบตุ๋ย</t>
  </si>
  <si>
    <t>ชุมชนรถไฟลำปาง</t>
  </si>
  <si>
    <t>การปรับภูมิทัศน์</t>
  </si>
  <si>
    <t>3</t>
  </si>
  <si>
    <t>เกาะคา</t>
  </si>
  <si>
    <t>นาแส่ง</t>
  </si>
  <si>
    <t>บ้านหาดปู่ด้าย</t>
  </si>
  <si>
    <t>๑</t>
  </si>
  <si>
    <t>4</t>
  </si>
  <si>
    <t>ใหม่พัฒนา</t>
  </si>
  <si>
    <t>บ้านโป่งร้อน</t>
  </si>
  <si>
    <t>การเชื่อมโยงแหล่งท่องเที่ยว และการท่องเที่ยวเชิงสุขภาพ</t>
  </si>
  <si>
    <t>5</t>
  </si>
  <si>
    <t>บ้านทุ่งขาม</t>
  </si>
  <si>
    <t>การเชื่อมโยงแหล่งท่องเที่ยว และการท่องเที่ยวเชิงเกษตร  เชิงสุขภาพ</t>
  </si>
  <si>
    <t>6</t>
  </si>
  <si>
    <t>ท่าผา</t>
  </si>
  <si>
    <t>บ้านท่าผา</t>
  </si>
  <si>
    <t>7</t>
  </si>
  <si>
    <t>งาว</t>
  </si>
  <si>
    <t>หลวงเหนือ</t>
  </si>
  <si>
    <t>บ้านดอนไชย</t>
  </si>
  <si>
    <t>8</t>
  </si>
  <si>
    <t>หลวงใต้</t>
  </si>
  <si>
    <t>บ้านน้ำล้อม</t>
  </si>
  <si>
    <t>9</t>
  </si>
  <si>
    <t>บ้านร้อง</t>
  </si>
  <si>
    <t>10</t>
  </si>
  <si>
    <t>แจ้ห่ม</t>
  </si>
  <si>
    <t>บ้านสา</t>
  </si>
  <si>
    <t>บ้านสามัคคี (แพสำเภาทอง)</t>
  </si>
  <si>
    <t>1,2,3,4</t>
  </si>
  <si>
    <t>11</t>
  </si>
  <si>
    <t>บ้านแป้นใต้</t>
  </si>
  <si>
    <t>2,3,4,5</t>
  </si>
  <si>
    <t>12</t>
  </si>
  <si>
    <t>บ้านเด่นหนองนาว</t>
  </si>
  <si>
    <t>1,2,3</t>
  </si>
  <si>
    <t>13</t>
  </si>
  <si>
    <t>วิเชตนคร</t>
  </si>
  <si>
    <t>บ้านใหม่เหล่ายาว</t>
  </si>
  <si>
    <t>14</t>
  </si>
  <si>
    <t>วังเหนือ</t>
  </si>
  <si>
    <t>ร่องเคาะ</t>
  </si>
  <si>
    <t>บ้านสบลืน</t>
  </si>
  <si>
    <t>4,7,8,9</t>
  </si>
  <si>
    <t>15</t>
  </si>
  <si>
    <t>แม่ทะ</t>
  </si>
  <si>
    <t>วังเงิน</t>
  </si>
  <si>
    <t>บ้านปงป่าเป้า</t>
  </si>
  <si>
    <t>- เชื่อมโยงแหล่งท่องเที่ยว/ท่องเที่ยวเชิงเกษตรและสุขภาพ</t>
  </si>
  <si>
    <t>16</t>
  </si>
  <si>
    <t>บ้านปางมะโอ</t>
  </si>
  <si>
    <t>17</t>
  </si>
  <si>
    <t>หัวเสือ</t>
  </si>
  <si>
    <t>บ้านสามขา</t>
  </si>
  <si>
    <t>18</t>
  </si>
  <si>
    <t>บ้านกิ่ว</t>
  </si>
  <si>
    <t>บ้านกิ่วหลวง</t>
  </si>
  <si>
    <t>19</t>
  </si>
  <si>
    <t>เถิน</t>
  </si>
  <si>
    <t>แม่วะ</t>
  </si>
  <si>
    <t>บ้านท่าช้าง</t>
  </si>
  <si>
    <t>20</t>
  </si>
  <si>
    <t>ห้างฉัตร</t>
  </si>
  <si>
    <t>เวียงตาล</t>
  </si>
  <si>
    <t>บ้านห้วยเรียน</t>
  </si>
  <si>
    <t>21</t>
  </si>
  <si>
    <t>บ้านปางม่วง</t>
  </si>
  <si>
    <t>22</t>
  </si>
  <si>
    <t>แม่เมาะ</t>
  </si>
  <si>
    <t>บ้านเมาะหลวง</t>
  </si>
  <si>
    <t>1.2.</t>
  </si>
  <si>
    <t>23</t>
  </si>
  <si>
    <t>บ้านดง</t>
  </si>
  <si>
    <t>บ้านจำปุย</t>
  </si>
  <si>
    <t>24</t>
  </si>
  <si>
    <t>บ้านท่าสี</t>
  </si>
  <si>
    <t>25</t>
  </si>
  <si>
    <t>สบป้าด</t>
  </si>
  <si>
    <t>บ้านแม่เกี๋ยง</t>
  </si>
  <si>
    <t>26</t>
  </si>
  <si>
    <t>เสริมงาม</t>
  </si>
  <si>
    <t>เสริมกลาง</t>
  </si>
  <si>
    <t>บ้านโป่งน้ำร้อน</t>
  </si>
  <si>
    <t>27</t>
  </si>
  <si>
    <t>เมืองปาน</t>
  </si>
  <si>
    <t>แจ้ซ้อน</t>
  </si>
  <si>
    <t>บ้านแม่แจ๋ม</t>
  </si>
  <si>
    <t>2,3,5</t>
  </si>
  <si>
    <t>28</t>
  </si>
  <si>
    <t>บ้านหลวง</t>
  </si>
  <si>
    <t>2,3</t>
  </si>
  <si>
    <t>29</t>
  </si>
  <si>
    <t>สบปราบ</t>
  </si>
  <si>
    <t>นายาง</t>
  </si>
  <si>
    <t>บ้านแก่น</t>
  </si>
  <si>
    <t>30</t>
  </si>
  <si>
    <t>แม่พริก</t>
  </si>
  <si>
    <t>แม่ปุ</t>
  </si>
  <si>
    <t>บ้านวังผู</t>
  </si>
  <si>
    <t>สรุปข้อมูลกิจกรรมหลัก ด้านการบริการท่องเที่ยว มีดังนี้</t>
  </si>
  <si>
    <t>ประกอบด้วย</t>
  </si>
  <si>
    <t>จำนวนครัวเรือนทั้งหมด เทียบกับจำนวนครัวเรือนที่มีส่วนร่วมกับโครงการ</t>
  </si>
  <si>
    <t xml:space="preserve">สรุปข้อมูลจำนวนเสน่ห์ อัตลักษณ์ ของหมู่บ้าน โดยเฉลี่ย </t>
  </si>
  <si>
    <t>ครัวเรือนทั้งหมด</t>
  </si>
  <si>
    <t>ครัวเรือนมีส่วนร่วม</t>
  </si>
  <si>
    <t>คิดเป็นร้อยละ</t>
  </si>
  <si>
    <t>มีเสน่ห์ โดยเฉลี่ย</t>
  </si>
  <si>
    <t>ด้าน/หมู่บ้าน</t>
  </si>
  <si>
    <t>สรุปรายได้จากการพัฒนาตามโครงการชุมชนท่องเที่ยว OTOP นวัตวิถี ระดับจังหวัด</t>
  </si>
  <si>
    <t>รายได้ ปี 2561</t>
  </si>
  <si>
    <t xml:space="preserve">การจำหน่ายผลิตภัณฑ์ </t>
  </si>
  <si>
    <t>รายได้จากที่พัก</t>
  </si>
  <si>
    <t>การจำหน่ายอาหารและเครื่องดื่ม</t>
  </si>
  <si>
    <t>การบริการท่องเที่ยว</t>
  </si>
  <si>
    <t>(ฐาน)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</si>
</sst>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d\ mmmm\ yyyy"/>
  </numFmts>
  <fonts count="43">
    <font>
      <sz val="11"/>
      <color rgb="FF000000"/>
      <name val="Tahoma"/>
    </font>
    <font>
      <sz val="16"/>
      <color rgb="FF000000"/>
      <name val="Th sarabunpsk"/>
    </font>
    <font>
      <b/>
      <sz val="16"/>
      <color rgb="FF000000"/>
      <name val="Th sarabunpsk"/>
    </font>
    <font>
      <b/>
      <sz val="14"/>
      <color rgb="FF000000"/>
      <name val="Th sarabunpsk"/>
    </font>
    <font>
      <sz val="14"/>
      <color rgb="FF000000"/>
      <name val="Th sarabunpsk"/>
    </font>
    <font>
      <sz val="11"/>
      <name val="Tahoma"/>
    </font>
    <font>
      <sz val="16"/>
      <color rgb="FF000000"/>
      <name val="TH SarabunPSK"/>
    </font>
    <font>
      <sz val="12"/>
      <color rgb="FF000000"/>
      <name val="Th sarabunpsk"/>
    </font>
    <font>
      <sz val="11"/>
      <name val="Arial"/>
    </font>
    <font>
      <sz val="15"/>
      <color rgb="FF000000"/>
      <name val="Th sarabunpsk"/>
    </font>
    <font>
      <sz val="14"/>
      <color rgb="FFFF0000"/>
      <name val="Th sarabunpsk"/>
    </font>
    <font>
      <b/>
      <sz val="12"/>
      <color rgb="FF000000"/>
      <name val="Th sarabunpsk"/>
    </font>
    <font>
      <sz val="13"/>
      <color rgb="FF000000"/>
      <name val="Th sarabunpsk"/>
    </font>
    <font>
      <sz val="10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sz val="11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6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b/>
      <u/>
      <sz val="14"/>
      <color rgb="FF000000"/>
      <name val="Th sarabunpsk"/>
    </font>
    <font>
      <sz val="14"/>
      <color rgb="FF000000"/>
      <name val="Maitree"/>
    </font>
    <font>
      <sz val="14"/>
      <color rgb="FF000000"/>
      <name val="Tahoma"/>
    </font>
    <font>
      <b/>
      <u/>
      <sz val="14"/>
      <color rgb="FF000000"/>
      <name val="Th sarabunpsk"/>
    </font>
    <font>
      <b/>
      <sz val="11"/>
      <color rgb="FFA5A5A5"/>
      <name val="Th sarabunpsk"/>
    </font>
    <font>
      <sz val="14"/>
      <name val="Th sarabunpsk"/>
    </font>
    <font>
      <sz val="11"/>
      <name val="Tahoma"/>
    </font>
    <font>
      <sz val="16"/>
      <name val="Th sarabunpsk"/>
    </font>
    <font>
      <b/>
      <sz val="15"/>
      <color rgb="FF000000"/>
      <name val="TH SarabunPSK"/>
    </font>
  </fonts>
  <fills count="2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92D050"/>
        <bgColor rgb="FF92D050"/>
      </patternFill>
    </fill>
    <fill>
      <patternFill patternType="solid">
        <fgColor rgb="FFFFF2CC"/>
        <bgColor rgb="FFFFF2CC"/>
      </patternFill>
    </fill>
    <fill>
      <patternFill patternType="solid">
        <fgColor rgb="FFFBD4B4"/>
        <bgColor rgb="FFFBD4B4"/>
      </patternFill>
    </fill>
    <fill>
      <patternFill patternType="solid">
        <fgColor rgb="FF00FFFF"/>
        <bgColor rgb="FF00FFFF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rgb="FFD9D2E9"/>
        <bgColor rgb="FFD9D2E9"/>
      </patternFill>
    </fill>
    <fill>
      <patternFill patternType="solid">
        <fgColor rgb="FF9FC5E8"/>
        <bgColor rgb="FF9FC5E8"/>
      </patternFill>
    </fill>
    <fill>
      <patternFill patternType="solid">
        <fgColor rgb="FFC2D69B"/>
        <bgColor rgb="FFC2D69B"/>
      </patternFill>
    </fill>
    <fill>
      <patternFill patternType="solid">
        <fgColor rgb="FFE69138"/>
        <bgColor rgb="FFE69138"/>
      </patternFill>
    </fill>
    <fill>
      <patternFill patternType="solid">
        <fgColor rgb="FFE06666"/>
        <bgColor rgb="FFE06666"/>
      </patternFill>
    </fill>
    <fill>
      <patternFill patternType="solid">
        <fgColor rgb="FFF1C232"/>
        <bgColor rgb="FFF1C232"/>
      </patternFill>
    </fill>
    <fill>
      <patternFill patternType="solid">
        <fgColor rgb="FFFFE599"/>
        <bgColor rgb="FFFFE599"/>
      </patternFill>
    </fill>
    <fill>
      <patternFill patternType="solid">
        <fgColor rgb="FFF4B083"/>
        <bgColor rgb="FFF4B083"/>
      </patternFill>
    </fill>
    <fill>
      <patternFill patternType="solid">
        <fgColor rgb="FFFFD965"/>
        <bgColor rgb="FFFFD965"/>
      </patternFill>
    </fill>
    <fill>
      <patternFill patternType="solid">
        <fgColor rgb="FFD9D9D9"/>
        <bgColor rgb="FFD9D9D9"/>
      </patternFill>
    </fill>
    <fill>
      <patternFill patternType="solid">
        <fgColor rgb="FFD8D8D8"/>
        <bgColor rgb="FFD8D8D8"/>
      </patternFill>
    </fill>
  </fills>
  <borders count="85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 style="hair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29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3" fillId="2" borderId="1" xfId="0" applyFont="1" applyFill="1" applyBorder="1" applyAlignment="1">
      <alignment horizontal="lef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/>
    <xf numFmtId="0" fontId="3" fillId="4" borderId="2" xfId="0" applyFont="1" applyFill="1" applyBorder="1" applyAlignment="1">
      <alignment horizontal="center" vertical="center"/>
    </xf>
    <xf numFmtId="0" fontId="2" fillId="6" borderId="11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left"/>
    </xf>
    <xf numFmtId="0" fontId="2" fillId="6" borderId="14" xfId="0" applyFont="1" applyFill="1" applyBorder="1" applyAlignment="1">
      <alignment horizontal="left"/>
    </xf>
    <xf numFmtId="0" fontId="1" fillId="0" borderId="16" xfId="0" applyFont="1" applyBorder="1"/>
    <xf numFmtId="0" fontId="5" fillId="0" borderId="0" xfId="0" applyFont="1"/>
    <xf numFmtId="0" fontId="1" fillId="0" borderId="0" xfId="0" applyFont="1" applyAlignment="1"/>
    <xf numFmtId="0" fontId="1" fillId="0" borderId="20" xfId="0" applyFont="1" applyBorder="1"/>
    <xf numFmtId="0" fontId="1" fillId="0" borderId="20" xfId="0" applyFont="1" applyBorder="1" applyAlignment="1">
      <alignment horizontal="right"/>
    </xf>
    <xf numFmtId="0" fontId="4" fillId="3" borderId="22" xfId="0" applyFont="1" applyFill="1" applyBorder="1" applyAlignment="1">
      <alignment horizontal="center" vertical="center"/>
    </xf>
    <xf numFmtId="0" fontId="5" fillId="0" borderId="0" xfId="0" applyFont="1" applyAlignment="1"/>
    <xf numFmtId="0" fontId="7" fillId="8" borderId="25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/>
    <xf numFmtId="0" fontId="1" fillId="0" borderId="31" xfId="0" applyFont="1" applyBorder="1" applyAlignment="1">
      <alignment horizontal="right"/>
    </xf>
    <xf numFmtId="0" fontId="4" fillId="8" borderId="25" xfId="0" applyFont="1" applyFill="1" applyBorder="1" applyAlignment="1">
      <alignment horizontal="center" vertical="center"/>
    </xf>
    <xf numFmtId="0" fontId="1" fillId="0" borderId="31" xfId="0" applyFont="1" applyBorder="1" applyAlignment="1"/>
    <xf numFmtId="0" fontId="8" fillId="0" borderId="0" xfId="0" applyFont="1" applyAlignment="1"/>
    <xf numFmtId="0" fontId="9" fillId="0" borderId="0" xfId="0" applyFont="1"/>
    <xf numFmtId="0" fontId="1" fillId="0" borderId="0" xfId="0" applyFont="1" applyAlignment="1">
      <alignment horizontal="right"/>
    </xf>
    <xf numFmtId="0" fontId="3" fillId="8" borderId="11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right"/>
    </xf>
    <xf numFmtId="0" fontId="3" fillId="8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8" borderId="14" xfId="0" applyFont="1" applyFill="1" applyBorder="1" applyAlignment="1">
      <alignment horizontal="center" vertical="center"/>
    </xf>
    <xf numFmtId="0" fontId="4" fillId="11" borderId="32" xfId="0" applyFont="1" applyFill="1" applyBorder="1" applyAlignment="1">
      <alignment horizontal="center" vertical="center"/>
    </xf>
    <xf numFmtId="0" fontId="9" fillId="0" borderId="31" xfId="0" applyFont="1" applyBorder="1"/>
    <xf numFmtId="0" fontId="2" fillId="12" borderId="33" xfId="0" applyFont="1" applyFill="1" applyBorder="1" applyAlignment="1">
      <alignment horizontal="center"/>
    </xf>
    <xf numFmtId="0" fontId="4" fillId="11" borderId="32" xfId="0" applyFont="1" applyFill="1" applyBorder="1" applyAlignment="1">
      <alignment horizontal="center"/>
    </xf>
    <xf numFmtId="0" fontId="4" fillId="2" borderId="35" xfId="0" applyFont="1" applyFill="1" applyBorder="1" applyAlignment="1">
      <alignment horizontal="center" vertical="center"/>
    </xf>
    <xf numFmtId="0" fontId="2" fillId="12" borderId="36" xfId="0" applyFont="1" applyFill="1" applyBorder="1" applyAlignment="1">
      <alignment horizontal="center"/>
    </xf>
    <xf numFmtId="187" fontId="5" fillId="0" borderId="0" xfId="0" applyNumberFormat="1" applyFont="1" applyAlignment="1"/>
    <xf numFmtId="0" fontId="1" fillId="0" borderId="2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1" fillId="3" borderId="43" xfId="0" applyFont="1" applyFill="1" applyBorder="1" applyAlignment="1">
      <alignment vertical="center"/>
    </xf>
    <xf numFmtId="0" fontId="10" fillId="9" borderId="4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7" fillId="8" borderId="45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/>
    </xf>
    <xf numFmtId="0" fontId="4" fillId="8" borderId="46" xfId="0" applyFont="1" applyFill="1" applyBorder="1" applyAlignment="1">
      <alignment horizontal="center" vertical="center"/>
    </xf>
    <xf numFmtId="0" fontId="4" fillId="8" borderId="47" xfId="0" applyFont="1" applyFill="1" applyBorder="1" applyAlignment="1">
      <alignment horizontal="center" vertical="center"/>
    </xf>
    <xf numFmtId="0" fontId="12" fillId="8" borderId="47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8" borderId="32" xfId="0" applyFont="1" applyFill="1" applyBorder="1" applyAlignment="1">
      <alignment horizontal="center" vertical="center"/>
    </xf>
    <xf numFmtId="0" fontId="4" fillId="11" borderId="47" xfId="0" applyFont="1" applyFill="1" applyBorder="1" applyAlignment="1">
      <alignment horizontal="center" vertical="center"/>
    </xf>
    <xf numFmtId="0" fontId="4" fillId="11" borderId="53" xfId="0" applyFont="1" applyFill="1" applyBorder="1" applyAlignment="1">
      <alignment horizontal="center"/>
    </xf>
    <xf numFmtId="0" fontId="4" fillId="2" borderId="45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12" fillId="9" borderId="1" xfId="0" applyFont="1" applyFill="1" applyBorder="1" applyAlignment="1">
      <alignment horizontal="center"/>
    </xf>
    <xf numFmtId="0" fontId="12" fillId="9" borderId="4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7" fillId="8" borderId="42" xfId="0" applyFont="1" applyFill="1" applyBorder="1" applyAlignment="1">
      <alignment horizontal="center" vertical="center"/>
    </xf>
    <xf numFmtId="0" fontId="7" fillId="8" borderId="47" xfId="0" applyFont="1" applyFill="1" applyBorder="1" applyAlignment="1">
      <alignment horizontal="center" vertical="center"/>
    </xf>
    <xf numFmtId="0" fontId="4" fillId="9" borderId="46" xfId="0" applyFont="1" applyFill="1" applyBorder="1" applyAlignment="1">
      <alignment horizontal="center" vertical="center"/>
    </xf>
    <xf numFmtId="0" fontId="4" fillId="9" borderId="47" xfId="0" applyFont="1" applyFill="1" applyBorder="1" applyAlignment="1">
      <alignment horizontal="center" vertical="center"/>
    </xf>
    <xf numFmtId="0" fontId="4" fillId="9" borderId="58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10" borderId="46" xfId="0" applyFont="1" applyFill="1" applyBorder="1" applyAlignment="1">
      <alignment horizontal="center" vertical="center"/>
    </xf>
    <xf numFmtId="0" fontId="4" fillId="10" borderId="47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10" borderId="58" xfId="0" applyFont="1" applyFill="1" applyBorder="1" applyAlignment="1">
      <alignment horizontal="center" vertical="center"/>
    </xf>
    <xf numFmtId="0" fontId="4" fillId="10" borderId="45" xfId="0" applyFont="1" applyFill="1" applyBorder="1" applyAlignment="1">
      <alignment horizontal="center" vertical="center"/>
    </xf>
    <xf numFmtId="0" fontId="4" fillId="8" borderId="42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left" vertical="center"/>
    </xf>
    <xf numFmtId="0" fontId="4" fillId="8" borderId="2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5" borderId="46" xfId="0" applyFont="1" applyFill="1" applyBorder="1" applyAlignment="1">
      <alignment horizontal="center" vertical="center"/>
    </xf>
    <xf numFmtId="0" fontId="4" fillId="5" borderId="47" xfId="0" applyFont="1" applyFill="1" applyBorder="1" applyAlignment="1">
      <alignment horizontal="center" vertical="center"/>
    </xf>
    <xf numFmtId="0" fontId="3" fillId="5" borderId="47" xfId="0" applyFont="1" applyFill="1" applyBorder="1" applyAlignment="1">
      <alignment horizontal="center" vertical="center"/>
    </xf>
    <xf numFmtId="0" fontId="4" fillId="16" borderId="32" xfId="0" applyFont="1" applyFill="1" applyBorder="1" applyAlignment="1">
      <alignment horizontal="center" vertical="center"/>
    </xf>
    <xf numFmtId="0" fontId="4" fillId="16" borderId="5" xfId="0" applyFont="1" applyFill="1" applyBorder="1" applyAlignment="1">
      <alignment horizontal="center" vertical="center"/>
    </xf>
    <xf numFmtId="0" fontId="4" fillId="16" borderId="59" xfId="0" applyFont="1" applyFill="1" applyBorder="1" applyAlignment="1">
      <alignment horizontal="center" vertical="center"/>
    </xf>
    <xf numFmtId="0" fontId="1" fillId="0" borderId="60" xfId="0" applyFont="1" applyBorder="1" applyAlignment="1">
      <alignment vertical="center"/>
    </xf>
    <xf numFmtId="0" fontId="1" fillId="3" borderId="61" xfId="0" applyFont="1" applyFill="1" applyBorder="1" applyAlignment="1">
      <alignment vertical="center"/>
    </xf>
    <xf numFmtId="0" fontId="1" fillId="0" borderId="62" xfId="0" applyFont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4" fillId="3" borderId="65" xfId="0" applyFont="1" applyFill="1" applyBorder="1" applyAlignment="1">
      <alignment horizontal="center" vertical="center"/>
    </xf>
    <xf numFmtId="0" fontId="4" fillId="3" borderId="66" xfId="0" applyFont="1" applyFill="1" applyBorder="1" applyAlignment="1">
      <alignment horizontal="center" vertical="center"/>
    </xf>
    <xf numFmtId="0" fontId="12" fillId="9" borderId="67" xfId="0" applyFont="1" applyFill="1" applyBorder="1" applyAlignment="1">
      <alignment horizontal="center" vertical="center"/>
    </xf>
    <xf numFmtId="0" fontId="4" fillId="9" borderId="67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center" vertical="center"/>
    </xf>
    <xf numFmtId="0" fontId="4" fillId="3" borderId="69" xfId="0" applyFont="1" applyFill="1" applyBorder="1" applyAlignment="1">
      <alignment horizontal="center" vertical="center"/>
    </xf>
    <xf numFmtId="0" fontId="4" fillId="3" borderId="70" xfId="0" applyFont="1" applyFill="1" applyBorder="1" applyAlignment="1">
      <alignment horizontal="center" vertical="center"/>
    </xf>
    <xf numFmtId="0" fontId="4" fillId="3" borderId="71" xfId="0" applyFont="1" applyFill="1" applyBorder="1" applyAlignment="1">
      <alignment horizontal="center" vertical="center"/>
    </xf>
    <xf numFmtId="0" fontId="4" fillId="8" borderId="65" xfId="0" applyFont="1" applyFill="1" applyBorder="1" applyAlignment="1">
      <alignment horizontal="center" vertical="center"/>
    </xf>
    <xf numFmtId="0" fontId="4" fillId="8" borderId="66" xfId="0" applyFont="1" applyFill="1" applyBorder="1" applyAlignment="1">
      <alignment horizontal="center" vertical="center"/>
    </xf>
    <xf numFmtId="0" fontId="4" fillId="8" borderId="68" xfId="0" applyFont="1" applyFill="1" applyBorder="1" applyAlignment="1">
      <alignment horizontal="center" vertical="center"/>
    </xf>
    <xf numFmtId="0" fontId="7" fillId="8" borderId="65" xfId="0" applyFont="1" applyFill="1" applyBorder="1" applyAlignment="1">
      <alignment horizontal="center" vertical="center"/>
    </xf>
    <xf numFmtId="0" fontId="12" fillId="8" borderId="68" xfId="0" applyFont="1" applyFill="1" applyBorder="1" applyAlignment="1">
      <alignment horizontal="center" vertical="center"/>
    </xf>
    <xf numFmtId="0" fontId="4" fillId="8" borderId="72" xfId="0" applyFont="1" applyFill="1" applyBorder="1" applyAlignment="1">
      <alignment horizontal="center" vertical="center"/>
    </xf>
    <xf numFmtId="0" fontId="4" fillId="9" borderId="66" xfId="0" applyFont="1" applyFill="1" applyBorder="1" applyAlignment="1">
      <alignment horizontal="center" vertical="center"/>
    </xf>
    <xf numFmtId="0" fontId="4" fillId="9" borderId="68" xfId="0" applyFont="1" applyFill="1" applyBorder="1" applyAlignment="1">
      <alignment horizontal="center" vertical="center"/>
    </xf>
    <xf numFmtId="0" fontId="4" fillId="9" borderId="69" xfId="0" applyFont="1" applyFill="1" applyBorder="1" applyAlignment="1">
      <alignment horizontal="center" vertical="center"/>
    </xf>
    <xf numFmtId="0" fontId="4" fillId="9" borderId="70" xfId="0" applyFont="1" applyFill="1" applyBorder="1" applyAlignment="1">
      <alignment horizontal="center" vertical="center"/>
    </xf>
    <xf numFmtId="0" fontId="4" fillId="9" borderId="70" xfId="0" applyFont="1" applyFill="1" applyBorder="1" applyAlignment="1">
      <alignment horizontal="center" vertical="center"/>
    </xf>
    <xf numFmtId="0" fontId="4" fillId="10" borderId="66" xfId="0" applyFont="1" applyFill="1" applyBorder="1" applyAlignment="1">
      <alignment horizontal="center" vertical="center"/>
    </xf>
    <xf numFmtId="0" fontId="13" fillId="10" borderId="68" xfId="0" applyFont="1" applyFill="1" applyBorder="1" applyAlignment="1">
      <alignment horizontal="center" vertical="center"/>
    </xf>
    <xf numFmtId="0" fontId="4" fillId="10" borderId="68" xfId="0" applyFont="1" applyFill="1" applyBorder="1" applyAlignment="1">
      <alignment horizontal="center" vertical="center"/>
    </xf>
    <xf numFmtId="0" fontId="4" fillId="10" borderId="69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0" fontId="4" fillId="10" borderId="70" xfId="0" applyFont="1" applyFill="1" applyBorder="1" applyAlignment="1">
      <alignment horizontal="center" vertical="center"/>
    </xf>
    <xf numFmtId="0" fontId="4" fillId="3" borderId="68" xfId="0" applyFont="1" applyFill="1" applyBorder="1" applyAlignment="1">
      <alignment horizontal="left" vertical="center"/>
    </xf>
    <xf numFmtId="0" fontId="4" fillId="9" borderId="69" xfId="0" applyFont="1" applyFill="1" applyBorder="1" applyAlignment="1">
      <alignment horizontal="center" vertical="center"/>
    </xf>
    <xf numFmtId="0" fontId="4" fillId="8" borderId="73" xfId="0" applyFont="1" applyFill="1" applyBorder="1" applyAlignment="1">
      <alignment horizontal="center" vertical="center"/>
    </xf>
    <xf numFmtId="0" fontId="12" fillId="8" borderId="73" xfId="0" applyFont="1" applyFill="1" applyBorder="1" applyAlignment="1">
      <alignment horizontal="center" vertical="center"/>
    </xf>
    <xf numFmtId="0" fontId="4" fillId="11" borderId="73" xfId="0" applyFont="1" applyFill="1" applyBorder="1" applyAlignment="1">
      <alignment horizontal="center" vertical="center"/>
    </xf>
    <xf numFmtId="0" fontId="4" fillId="8" borderId="61" xfId="0" applyFont="1" applyFill="1" applyBorder="1" applyAlignment="1">
      <alignment horizontal="center" vertical="center"/>
    </xf>
    <xf numFmtId="0" fontId="4" fillId="11" borderId="74" xfId="0" applyFont="1" applyFill="1" applyBorder="1" applyAlignment="1">
      <alignment horizontal="center"/>
    </xf>
    <xf numFmtId="0" fontId="4" fillId="2" borderId="70" xfId="0" applyFont="1" applyFill="1" applyBorder="1" applyAlignment="1">
      <alignment horizontal="center" vertical="center"/>
    </xf>
    <xf numFmtId="0" fontId="4" fillId="2" borderId="66" xfId="0" applyFont="1" applyFill="1" applyBorder="1" applyAlignment="1">
      <alignment horizontal="center" vertical="center"/>
    </xf>
    <xf numFmtId="0" fontId="4" fillId="2" borderId="68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4" fillId="2" borderId="72" xfId="0" applyFont="1" applyFill="1" applyBorder="1" applyAlignment="1">
      <alignment horizontal="center" vertical="center"/>
    </xf>
    <xf numFmtId="0" fontId="4" fillId="5" borderId="66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5" borderId="69" xfId="0" applyFont="1" applyFill="1" applyBorder="1" applyAlignment="1">
      <alignment horizontal="center" vertical="center"/>
    </xf>
    <xf numFmtId="0" fontId="4" fillId="16" borderId="69" xfId="0" applyFont="1" applyFill="1" applyBorder="1" applyAlignment="1">
      <alignment horizontal="center" vertical="center"/>
    </xf>
    <xf numFmtId="0" fontId="4" fillId="16" borderId="68" xfId="0" applyFont="1" applyFill="1" applyBorder="1" applyAlignment="1">
      <alignment horizontal="center" vertical="center"/>
    </xf>
    <xf numFmtId="0" fontId="4" fillId="16" borderId="72" xfId="0" applyFont="1" applyFill="1" applyBorder="1" applyAlignment="1">
      <alignment horizontal="center" vertical="center"/>
    </xf>
    <xf numFmtId="0" fontId="14" fillId="17" borderId="75" xfId="0" applyFont="1" applyFill="1" applyBorder="1"/>
    <xf numFmtId="0" fontId="15" fillId="0" borderId="76" xfId="0" applyFont="1" applyBorder="1"/>
    <xf numFmtId="0" fontId="16" fillId="0" borderId="0" xfId="0" applyFont="1"/>
    <xf numFmtId="0" fontId="3" fillId="5" borderId="69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left"/>
    </xf>
    <xf numFmtId="0" fontId="3" fillId="0" borderId="77" xfId="0" applyFont="1" applyBorder="1"/>
    <xf numFmtId="0" fontId="17" fillId="18" borderId="32" xfId="0" applyFont="1" applyFill="1" applyBorder="1" applyAlignment="1"/>
    <xf numFmtId="0" fontId="18" fillId="2" borderId="33" xfId="0" applyFont="1" applyFill="1" applyBorder="1"/>
    <xf numFmtId="0" fontId="19" fillId="2" borderId="78" xfId="0" applyFont="1" applyFill="1" applyBorder="1"/>
    <xf numFmtId="0" fontId="20" fillId="18" borderId="79" xfId="0" applyFont="1" applyFill="1" applyBorder="1"/>
    <xf numFmtId="3" fontId="21" fillId="2" borderId="80" xfId="0" applyNumberFormat="1" applyFont="1" applyFill="1" applyBorder="1" applyAlignment="1">
      <alignment horizontal="center" vertical="center"/>
    </xf>
    <xf numFmtId="0" fontId="22" fillId="18" borderId="79" xfId="0" applyFont="1" applyFill="1" applyBorder="1" applyAlignment="1">
      <alignment horizontal="center"/>
    </xf>
    <xf numFmtId="0" fontId="23" fillId="18" borderId="79" xfId="0" applyFont="1" applyFill="1" applyBorder="1" applyAlignment="1">
      <alignment horizontal="left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2" borderId="3" xfId="0" applyFont="1" applyFill="1" applyBorder="1" applyAlignment="1">
      <alignment horizontal="left"/>
    </xf>
    <xf numFmtId="0" fontId="27" fillId="2" borderId="14" xfId="0" applyFont="1" applyFill="1" applyBorder="1" applyAlignment="1">
      <alignment horizontal="center"/>
    </xf>
    <xf numFmtId="0" fontId="28" fillId="2" borderId="80" xfId="0" applyFont="1" applyFill="1" applyBorder="1" applyAlignment="1">
      <alignment horizontal="center"/>
    </xf>
    <xf numFmtId="0" fontId="29" fillId="2" borderId="80" xfId="0" applyFont="1" applyFill="1" applyBorder="1" applyAlignment="1">
      <alignment horizontal="right"/>
    </xf>
    <xf numFmtId="49" fontId="30" fillId="0" borderId="81" xfId="0" applyNumberFormat="1" applyFont="1" applyBorder="1" applyAlignment="1">
      <alignment horizontal="center"/>
    </xf>
    <xf numFmtId="49" fontId="3" fillId="0" borderId="76" xfId="0" applyNumberFormat="1" applyFont="1" applyBorder="1" applyAlignment="1"/>
    <xf numFmtId="0" fontId="3" fillId="0" borderId="76" xfId="0" applyFont="1" applyBorder="1" applyAlignment="1">
      <alignment horizontal="left"/>
    </xf>
    <xf numFmtId="3" fontId="3" fillId="0" borderId="76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4" fillId="19" borderId="82" xfId="0" applyNumberFormat="1" applyFont="1" applyFill="1" applyBorder="1" applyAlignment="1">
      <alignment horizontal="center" vertical="center"/>
    </xf>
    <xf numFmtId="49" fontId="4" fillId="0" borderId="76" xfId="0" applyNumberFormat="1" applyFont="1" applyBorder="1" applyAlignment="1">
      <alignment horizontal="left" vertical="center"/>
    </xf>
    <xf numFmtId="3" fontId="4" fillId="0" borderId="82" xfId="0" applyNumberFormat="1" applyFont="1" applyBorder="1" applyAlignment="1">
      <alignment horizontal="center" vertical="center"/>
    </xf>
    <xf numFmtId="3" fontId="4" fillId="20" borderId="82" xfId="0" applyNumberFormat="1" applyFont="1" applyFill="1" applyBorder="1" applyAlignment="1">
      <alignment horizontal="center" vertical="center"/>
    </xf>
    <xf numFmtId="49" fontId="31" fillId="0" borderId="31" xfId="0" applyNumberFormat="1" applyFont="1" applyBorder="1" applyAlignment="1">
      <alignment horizontal="center" vertical="center"/>
    </xf>
    <xf numFmtId="49" fontId="32" fillId="0" borderId="77" xfId="0" applyNumberFormat="1" applyFont="1" applyBorder="1"/>
    <xf numFmtId="3" fontId="3" fillId="0" borderId="76" xfId="0" applyNumberFormat="1" applyFont="1" applyBorder="1" applyAlignment="1">
      <alignment horizontal="center" vertical="center"/>
    </xf>
    <xf numFmtId="3" fontId="4" fillId="20" borderId="83" xfId="0" applyNumberFormat="1" applyFont="1" applyFill="1" applyBorder="1" applyAlignment="1">
      <alignment horizontal="center" vertical="center"/>
    </xf>
    <xf numFmtId="3" fontId="4" fillId="20" borderId="82" xfId="0" applyNumberFormat="1" applyFont="1" applyFill="1" applyBorder="1" applyAlignment="1">
      <alignment horizontal="center"/>
    </xf>
    <xf numFmtId="3" fontId="4" fillId="20" borderId="84" xfId="0" applyNumberFormat="1" applyFont="1" applyFill="1" applyBorder="1" applyAlignment="1">
      <alignment horizontal="center"/>
    </xf>
    <xf numFmtId="49" fontId="33" fillId="0" borderId="84" xfId="0" applyNumberFormat="1" applyFont="1" applyBorder="1" applyAlignment="1">
      <alignment horizontal="center"/>
    </xf>
    <xf numFmtId="49" fontId="3" fillId="0" borderId="82" xfId="0" applyNumberFormat="1" applyFont="1" applyBorder="1" applyAlignment="1"/>
    <xf numFmtId="0" fontId="3" fillId="0" borderId="82" xfId="0" applyFont="1" applyBorder="1" applyAlignment="1">
      <alignment horizontal="left"/>
    </xf>
    <xf numFmtId="3" fontId="3" fillId="0" borderId="82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center" vertical="center"/>
    </xf>
    <xf numFmtId="49" fontId="4" fillId="0" borderId="82" xfId="0" applyNumberFormat="1" applyFont="1" applyBorder="1" applyAlignment="1">
      <alignment horizontal="left" vertical="center"/>
    </xf>
    <xf numFmtId="3" fontId="4" fillId="20" borderId="76" xfId="0" applyNumberFormat="1" applyFont="1" applyFill="1" applyBorder="1" applyAlignment="1">
      <alignment horizontal="center"/>
    </xf>
    <xf numFmtId="3" fontId="4" fillId="20" borderId="81" xfId="0" applyNumberFormat="1" applyFont="1" applyFill="1" applyBorder="1" applyAlignment="1">
      <alignment horizontal="center"/>
    </xf>
    <xf numFmtId="3" fontId="3" fillId="0" borderId="76" xfId="0" applyNumberFormat="1" applyFont="1" applyBorder="1" applyAlignment="1">
      <alignment horizontal="left" vertical="center"/>
    </xf>
    <xf numFmtId="3" fontId="3" fillId="17" borderId="80" xfId="0" applyNumberFormat="1" applyFont="1" applyFill="1" applyBorder="1" applyAlignment="1">
      <alignment horizontal="center" vertical="center"/>
    </xf>
    <xf numFmtId="49" fontId="4" fillId="17" borderId="80" xfId="0" applyNumberFormat="1" applyFont="1" applyFill="1" applyBorder="1" applyAlignment="1">
      <alignment horizontal="left" vertical="center"/>
    </xf>
    <xf numFmtId="49" fontId="34" fillId="0" borderId="81" xfId="0" applyNumberFormat="1" applyFont="1" applyBorder="1" applyAlignment="1">
      <alignment horizontal="center"/>
    </xf>
    <xf numFmtId="3" fontId="35" fillId="0" borderId="76" xfId="0" applyNumberFormat="1" applyFont="1" applyBorder="1" applyAlignment="1">
      <alignment horizontal="center" vertical="center"/>
    </xf>
    <xf numFmtId="3" fontId="36" fillId="0" borderId="76" xfId="0" applyNumberFormat="1" applyFont="1" applyBorder="1" applyAlignment="1">
      <alignment horizontal="center" vertical="center"/>
    </xf>
    <xf numFmtId="3" fontId="3" fillId="0" borderId="82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left" vertical="center"/>
    </xf>
    <xf numFmtId="3" fontId="4" fillId="0" borderId="76" xfId="0" applyNumberFormat="1" applyFont="1" applyBorder="1" applyAlignment="1">
      <alignment horizontal="left" vertical="center"/>
    </xf>
    <xf numFmtId="49" fontId="4" fillId="0" borderId="76" xfId="0" applyNumberFormat="1" applyFont="1" applyBorder="1" applyAlignment="1">
      <alignment horizontal="left" vertical="center"/>
    </xf>
    <xf numFmtId="49" fontId="37" fillId="0" borderId="84" xfId="0" applyNumberFormat="1" applyFont="1" applyBorder="1" applyAlignment="1">
      <alignment horizontal="center"/>
    </xf>
    <xf numFmtId="3" fontId="35" fillId="0" borderId="82" xfId="0" applyNumberFormat="1" applyFont="1" applyBorder="1" applyAlignment="1">
      <alignment horizontal="center" vertical="center"/>
    </xf>
    <xf numFmtId="3" fontId="36" fillId="0" borderId="82" xfId="0" applyNumberFormat="1" applyFont="1" applyBorder="1" applyAlignment="1">
      <alignment horizontal="center" vertical="center"/>
    </xf>
    <xf numFmtId="3" fontId="4" fillId="0" borderId="82" xfId="0" applyNumberFormat="1" applyFont="1" applyBorder="1" applyAlignment="1">
      <alignment horizontal="left" vertical="center"/>
    </xf>
    <xf numFmtId="3" fontId="4" fillId="0" borderId="82" xfId="0" applyNumberFormat="1" applyFont="1" applyBorder="1" applyAlignment="1">
      <alignment horizontal="left" vertical="center"/>
    </xf>
    <xf numFmtId="49" fontId="4" fillId="0" borderId="82" xfId="0" applyNumberFormat="1" applyFont="1" applyBorder="1" applyAlignment="1">
      <alignment horizontal="left" vertical="center"/>
    </xf>
    <xf numFmtId="3" fontId="3" fillId="0" borderId="82" xfId="0" applyNumberFormat="1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3" fontId="38" fillId="0" borderId="0" xfId="0" applyNumberFormat="1" applyFont="1" applyAlignment="1">
      <alignment horizontal="center" vertical="center"/>
    </xf>
    <xf numFmtId="49" fontId="1" fillId="0" borderId="0" xfId="0" applyNumberFormat="1" applyFont="1"/>
    <xf numFmtId="3" fontId="4" fillId="0" borderId="0" xfId="0" applyNumberFormat="1" applyFont="1" applyAlignment="1">
      <alignment horizontal="left" vertical="center"/>
    </xf>
    <xf numFmtId="0" fontId="1" fillId="0" borderId="13" xfId="0" applyFont="1" applyBorder="1"/>
    <xf numFmtId="0" fontId="4" fillId="0" borderId="15" xfId="0" applyFont="1" applyBorder="1"/>
    <xf numFmtId="0" fontId="4" fillId="0" borderId="17" xfId="0" applyFont="1" applyBorder="1"/>
    <xf numFmtId="0" fontId="39" fillId="0" borderId="13" xfId="0" applyFont="1" applyBorder="1"/>
    <xf numFmtId="0" fontId="40" fillId="0" borderId="17" xfId="0" applyFont="1" applyBorder="1"/>
    <xf numFmtId="0" fontId="9" fillId="0" borderId="80" xfId="0" applyFont="1" applyBorder="1"/>
    <xf numFmtId="49" fontId="1" fillId="0" borderId="13" xfId="0" applyNumberFormat="1" applyFont="1" applyBorder="1"/>
    <xf numFmtId="0" fontId="1" fillId="0" borderId="15" xfId="0" applyFont="1" applyBorder="1"/>
    <xf numFmtId="3" fontId="4" fillId="0" borderId="80" xfId="0" applyNumberFormat="1" applyFont="1" applyBorder="1" applyAlignment="1">
      <alignment horizontal="center"/>
    </xf>
    <xf numFmtId="0" fontId="1" fillId="0" borderId="17" xfId="0" applyFont="1" applyBorder="1"/>
    <xf numFmtId="3" fontId="1" fillId="0" borderId="13" xfId="0" applyNumberFormat="1" applyFont="1" applyBorder="1" applyAlignment="1">
      <alignment horizontal="center" vertical="center"/>
    </xf>
    <xf numFmtId="3" fontId="1" fillId="0" borderId="13" xfId="0" applyNumberFormat="1" applyFont="1" applyBorder="1"/>
    <xf numFmtId="3" fontId="1" fillId="0" borderId="17" xfId="0" applyNumberFormat="1" applyFont="1" applyBorder="1"/>
    <xf numFmtId="4" fontId="1" fillId="0" borderId="80" xfId="0" applyNumberFormat="1" applyFont="1" applyBorder="1"/>
    <xf numFmtId="0" fontId="40" fillId="0" borderId="15" xfId="0" applyFont="1" applyBorder="1"/>
    <xf numFmtId="0" fontId="4" fillId="0" borderId="15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80" xfId="0" applyFont="1" applyBorder="1" applyAlignment="1">
      <alignment horizontal="center"/>
    </xf>
    <xf numFmtId="3" fontId="41" fillId="0" borderId="80" xfId="0" applyNumberFormat="1" applyFont="1" applyBorder="1"/>
    <xf numFmtId="3" fontId="1" fillId="0" borderId="0" xfId="0" applyNumberFormat="1" applyFont="1" applyAlignment="1">
      <alignment horizontal="center"/>
    </xf>
    <xf numFmtId="3" fontId="1" fillId="0" borderId="80" xfId="0" applyNumberFormat="1" applyFont="1" applyBorder="1"/>
    <xf numFmtId="0" fontId="5" fillId="0" borderId="0" xfId="0" applyFont="1" applyAlignment="1">
      <alignment horizontal="center" vertical="center"/>
    </xf>
    <xf numFmtId="4" fontId="39" fillId="0" borderId="0" xfId="0" applyNumberFormat="1" applyFont="1"/>
    <xf numFmtId="0" fontId="3" fillId="7" borderId="13" xfId="0" applyFont="1" applyFill="1" applyBorder="1" applyAlignment="1">
      <alignment horizontal="center" vertical="center"/>
    </xf>
    <xf numFmtId="0" fontId="5" fillId="0" borderId="15" xfId="0" applyFont="1" applyBorder="1"/>
    <xf numFmtId="0" fontId="5" fillId="0" borderId="17" xfId="0" applyFont="1" applyBorder="1"/>
    <xf numFmtId="0" fontId="3" fillId="4" borderId="7" xfId="0" applyFont="1" applyFill="1" applyBorder="1" applyAlignment="1">
      <alignment horizontal="center" vertical="center"/>
    </xf>
    <xf numFmtId="0" fontId="5" fillId="0" borderId="8" xfId="0" applyFont="1" applyBorder="1"/>
    <xf numFmtId="0" fontId="5" fillId="0" borderId="10" xfId="0" applyFont="1" applyBorder="1"/>
    <xf numFmtId="0" fontId="2" fillId="8" borderId="23" xfId="0" applyFont="1" applyFill="1" applyBorder="1" applyAlignment="1">
      <alignment horizontal="center" vertical="center"/>
    </xf>
    <xf numFmtId="0" fontId="5" fillId="0" borderId="24" xfId="0" applyFont="1" applyBorder="1"/>
    <xf numFmtId="0" fontId="5" fillId="0" borderId="26" xfId="0" applyFont="1" applyBorder="1"/>
    <xf numFmtId="0" fontId="3" fillId="3" borderId="23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5" fillId="0" borderId="19" xfId="0" applyFont="1" applyBorder="1"/>
    <xf numFmtId="0" fontId="5" fillId="0" borderId="21" xfId="0" applyFont="1" applyBorder="1"/>
    <xf numFmtId="49" fontId="3" fillId="17" borderId="13" xfId="0" applyNumberFormat="1" applyFont="1" applyFill="1" applyBorder="1" applyAlignment="1">
      <alignment horizontal="right"/>
    </xf>
    <xf numFmtId="0" fontId="4" fillId="10" borderId="13" xfId="0" applyFont="1" applyFill="1" applyBorder="1" applyAlignment="1">
      <alignment horizontal="center" vertical="center"/>
    </xf>
    <xf numFmtId="0" fontId="3" fillId="14" borderId="13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5" fillId="0" borderId="34" xfId="0" applyFont="1" applyBorder="1"/>
    <xf numFmtId="0" fontId="4" fillId="8" borderId="50" xfId="0" applyFont="1" applyFill="1" applyBorder="1" applyAlignment="1">
      <alignment horizontal="center" vertical="center"/>
    </xf>
    <xf numFmtId="0" fontId="5" fillId="0" borderId="51" xfId="0" applyFont="1" applyBorder="1"/>
    <xf numFmtId="0" fontId="5" fillId="0" borderId="52" xfId="0" applyFont="1" applyBorder="1"/>
    <xf numFmtId="0" fontId="3" fillId="5" borderId="54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5" fillId="0" borderId="55" xfId="0" applyFont="1" applyBorder="1"/>
    <xf numFmtId="0" fontId="4" fillId="8" borderId="13" xfId="0" applyFont="1" applyFill="1" applyBorder="1" applyAlignment="1">
      <alignment horizontal="center" vertical="center"/>
    </xf>
    <xf numFmtId="0" fontId="3" fillId="2" borderId="54" xfId="0" applyFont="1" applyFill="1" applyBorder="1" applyAlignment="1">
      <alignment horizontal="center" vertical="center"/>
    </xf>
    <xf numFmtId="0" fontId="3" fillId="15" borderId="56" xfId="0" applyFont="1" applyFill="1" applyBorder="1" applyAlignment="1">
      <alignment horizontal="center" vertical="center"/>
    </xf>
    <xf numFmtId="0" fontId="5" fillId="0" borderId="57" xfId="0" applyFont="1" applyBorder="1"/>
    <xf numFmtId="0" fontId="3" fillId="13" borderId="38" xfId="0" applyFont="1" applyFill="1" applyBorder="1" applyAlignment="1">
      <alignment horizontal="center" vertical="center"/>
    </xf>
    <xf numFmtId="0" fontId="5" fillId="0" borderId="40" xfId="0" applyFont="1" applyBorder="1"/>
    <xf numFmtId="0" fontId="5" fillId="0" borderId="41" xfId="0" applyFont="1" applyBorder="1"/>
    <xf numFmtId="0" fontId="3" fillId="2" borderId="23" xfId="0" applyFont="1" applyFill="1" applyBorder="1" applyAlignment="1">
      <alignment horizontal="center" vertical="center"/>
    </xf>
    <xf numFmtId="0" fontId="3" fillId="10" borderId="23" xfId="0" applyFont="1" applyFill="1" applyBorder="1" applyAlignment="1">
      <alignment horizontal="center" vertical="center"/>
    </xf>
    <xf numFmtId="0" fontId="3" fillId="9" borderId="28" xfId="0" applyFont="1" applyFill="1" applyBorder="1" applyAlignment="1">
      <alignment horizontal="center" vertical="center"/>
    </xf>
    <xf numFmtId="0" fontId="4" fillId="9" borderId="49" xfId="0" applyFont="1" applyFill="1" applyBorder="1" applyAlignment="1">
      <alignment horizontal="center" vertical="center"/>
    </xf>
    <xf numFmtId="0" fontId="11" fillId="14" borderId="13" xfId="0" applyFont="1" applyFill="1" applyBorder="1" applyAlignment="1">
      <alignment horizontal="center" vertical="center"/>
    </xf>
    <xf numFmtId="0" fontId="4" fillId="9" borderId="13" xfId="0" applyFont="1" applyFill="1" applyBorder="1" applyAlignment="1">
      <alignment horizontal="center"/>
    </xf>
    <xf numFmtId="3" fontId="1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3" fillId="8" borderId="23" xfId="0" applyFont="1" applyFill="1" applyBorder="1" applyAlignment="1">
      <alignment horizontal="center" vertical="center"/>
    </xf>
    <xf numFmtId="0" fontId="5" fillId="0" borderId="27" xfId="0" applyFont="1" applyBorder="1"/>
    <xf numFmtId="0" fontId="3" fillId="13" borderId="37" xfId="0" applyFont="1" applyFill="1" applyBorder="1" applyAlignment="1">
      <alignment horizontal="center" vertical="center"/>
    </xf>
    <xf numFmtId="0" fontId="5" fillId="0" borderId="39" xfId="0" applyFont="1" applyBorder="1"/>
    <xf numFmtId="0" fontId="1" fillId="0" borderId="29" xfId="0" applyFont="1" applyBorder="1" applyAlignment="1">
      <alignment horizontal="center" vertical="center"/>
    </xf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5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DL254"/>
  <sheetViews>
    <sheetView tabSelected="1" workbookViewId="0">
      <pane xSplit="7" ySplit="7" topLeftCell="H29" activePane="bottomRight" state="frozen"/>
      <selection pane="topRight" activeCell="H1" sqref="H1"/>
      <selection pane="bottomLeft" activeCell="A8" sqref="A8"/>
      <selection pane="bottomRight" activeCell="R32" sqref="R32"/>
    </sheetView>
  </sheetViews>
  <sheetFormatPr defaultColWidth="12.625" defaultRowHeight="15" customHeight="1"/>
  <cols>
    <col min="1" max="1" width="1.25" customWidth="1"/>
    <col min="2" max="2" width="1.875" customWidth="1"/>
    <col min="3" max="3" width="4" customWidth="1"/>
    <col min="4" max="4" width="10.125" customWidth="1"/>
    <col min="5" max="5" width="6.625" customWidth="1"/>
    <col min="6" max="6" width="3" customWidth="1"/>
    <col min="7" max="7" width="11.5" customWidth="1"/>
    <col min="8" max="8" width="6.625" customWidth="1"/>
    <col min="9" max="9" width="6.375" customWidth="1"/>
    <col min="10" max="10" width="5.125" customWidth="1"/>
    <col min="11" max="11" width="5.375" customWidth="1"/>
    <col min="12" max="12" width="6.25" customWidth="1"/>
    <col min="13" max="13" width="9.25" customWidth="1"/>
    <col min="14" max="14" width="11.25" customWidth="1"/>
    <col min="15" max="15" width="8.375" customWidth="1"/>
    <col min="16" max="16" width="7" customWidth="1"/>
    <col min="17" max="17" width="7.75" customWidth="1"/>
    <col min="18" max="18" width="7.625" customWidth="1"/>
    <col min="19" max="19" width="7.25" customWidth="1"/>
    <col min="20" max="20" width="7.75" customWidth="1"/>
    <col min="21" max="21" width="7.625" customWidth="1"/>
    <col min="22" max="27" width="10.875" customWidth="1"/>
    <col min="28" max="28" width="9.25" customWidth="1"/>
    <col min="29" max="29" width="5.125" customWidth="1"/>
    <col min="30" max="30" width="8.125" customWidth="1"/>
    <col min="31" max="31" width="8.25" customWidth="1"/>
    <col min="32" max="32" width="6.375" customWidth="1"/>
    <col min="33" max="33" width="4.75" customWidth="1"/>
    <col min="34" max="34" width="4.5" customWidth="1"/>
    <col min="35" max="35" width="6.25" customWidth="1"/>
    <col min="36" max="36" width="5.75" customWidth="1"/>
    <col min="37" max="37" width="7.625" customWidth="1"/>
    <col min="38" max="38" width="5.75" customWidth="1"/>
    <col min="39" max="39" width="11.375" customWidth="1"/>
    <col min="40" max="41" width="11.125" customWidth="1"/>
    <col min="42" max="42" width="10.875" customWidth="1"/>
    <col min="43" max="44" width="12" customWidth="1"/>
    <col min="45" max="45" width="12.25" customWidth="1"/>
    <col min="46" max="52" width="12.125" customWidth="1"/>
    <col min="53" max="53" width="10.75" customWidth="1"/>
    <col min="54" max="54" width="10.375" customWidth="1"/>
    <col min="55" max="55" width="10.625" customWidth="1"/>
    <col min="56" max="56" width="9.25" customWidth="1"/>
    <col min="57" max="60" width="10.25" customWidth="1"/>
    <col min="61" max="66" width="12.625" customWidth="1"/>
    <col min="67" max="67" width="6" customWidth="1"/>
    <col min="68" max="68" width="26.875" customWidth="1"/>
    <col min="69" max="69" width="9.25" customWidth="1"/>
    <col min="70" max="73" width="8.875" customWidth="1"/>
    <col min="74" max="79" width="14" customWidth="1"/>
    <col min="80" max="80" width="11.25" customWidth="1"/>
    <col min="81" max="81" width="10.875" customWidth="1"/>
    <col min="82" max="82" width="9.5" customWidth="1"/>
    <col min="83" max="83" width="11.5" customWidth="1"/>
    <col min="84" max="84" width="9.5" customWidth="1"/>
    <col min="85" max="86" width="7.375" customWidth="1"/>
    <col min="87" max="87" width="8.125" customWidth="1"/>
    <col min="88" max="88" width="11.375" customWidth="1"/>
    <col min="89" max="89" width="9.5" customWidth="1"/>
    <col min="90" max="91" width="5.5" customWidth="1"/>
    <col min="92" max="92" width="6.125" customWidth="1"/>
    <col min="93" max="93" width="12.125" customWidth="1"/>
    <col min="94" max="96" width="6.125" customWidth="1"/>
    <col min="97" max="97" width="7.875" customWidth="1"/>
    <col min="98" max="99" width="6.5" customWidth="1"/>
    <col min="100" max="100" width="6.625" customWidth="1"/>
    <col min="101" max="101" width="6.5" customWidth="1"/>
    <col min="102" max="116" width="9.75" customWidth="1"/>
  </cols>
  <sheetData>
    <row r="1" spans="1:116" ht="24" customHeight="1">
      <c r="A1" s="1"/>
      <c r="B1" s="2"/>
      <c r="C1" s="3"/>
      <c r="D1" s="2"/>
      <c r="E1" s="2"/>
      <c r="F1" s="2"/>
      <c r="G1" s="2"/>
      <c r="H1" s="2" t="s">
        <v>1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4"/>
      <c r="AD1" s="4"/>
      <c r="AE1" s="4"/>
      <c r="AF1" s="4"/>
      <c r="AG1" s="4"/>
      <c r="AH1" s="4"/>
      <c r="AI1" s="4"/>
      <c r="AJ1" s="4"/>
      <c r="AK1" s="4"/>
      <c r="AL1" s="4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4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24" customHeight="1">
      <c r="A2" s="5" t="s">
        <v>2</v>
      </c>
      <c r="B2" s="6"/>
      <c r="C2" s="7"/>
      <c r="D2" s="6"/>
      <c r="E2" s="6"/>
      <c r="F2" s="6"/>
      <c r="G2" s="1"/>
      <c r="H2" s="1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9"/>
      <c r="AD2" s="9"/>
      <c r="AE2" s="9"/>
      <c r="AF2" s="9"/>
      <c r="AG2" s="9"/>
      <c r="AH2" s="9"/>
      <c r="AI2" s="9"/>
      <c r="AJ2" s="9"/>
      <c r="AK2" s="9"/>
      <c r="AL2" s="9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1"/>
      <c r="BQ2" s="1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</row>
    <row r="3" spans="1:116" ht="19.5" customHeight="1">
      <c r="A3" s="12"/>
      <c r="B3" s="13"/>
      <c r="C3" s="13"/>
      <c r="D3" s="13"/>
      <c r="E3" s="13"/>
      <c r="F3" s="13"/>
      <c r="G3" s="15"/>
      <c r="H3" s="246" t="s">
        <v>3</v>
      </c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7"/>
      <c r="AG3" s="247"/>
      <c r="AH3" s="247"/>
      <c r="AI3" s="247"/>
      <c r="AJ3" s="248"/>
      <c r="AK3" s="18"/>
      <c r="AL3" s="18"/>
      <c r="AM3" s="246" t="s">
        <v>3</v>
      </c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7"/>
      <c r="BH3" s="248"/>
      <c r="BI3" s="21"/>
      <c r="BJ3" s="21"/>
      <c r="BK3" s="21"/>
      <c r="BL3" s="21"/>
      <c r="BM3" s="21"/>
      <c r="BN3" s="21"/>
      <c r="BO3" s="246" t="s">
        <v>3</v>
      </c>
      <c r="BP3" s="247"/>
      <c r="BQ3" s="247"/>
      <c r="BR3" s="247"/>
      <c r="BS3" s="247"/>
      <c r="BT3" s="247"/>
      <c r="BU3" s="248"/>
      <c r="BV3" s="23"/>
      <c r="BW3" s="23"/>
      <c r="BX3" s="23"/>
      <c r="BY3" s="23"/>
      <c r="BZ3" s="23"/>
      <c r="CA3" s="23"/>
      <c r="CB3" s="243" t="s">
        <v>11</v>
      </c>
      <c r="CC3" s="244"/>
      <c r="CD3" s="244"/>
      <c r="CE3" s="244"/>
      <c r="CF3" s="244"/>
      <c r="CG3" s="244"/>
      <c r="CH3" s="244"/>
      <c r="CI3" s="245"/>
      <c r="CJ3" s="243" t="s">
        <v>11</v>
      </c>
      <c r="CK3" s="244"/>
      <c r="CL3" s="244"/>
      <c r="CM3" s="244"/>
      <c r="CN3" s="244"/>
      <c r="CO3" s="244"/>
      <c r="CP3" s="244"/>
      <c r="CQ3" s="244"/>
      <c r="CR3" s="244"/>
      <c r="CS3" s="244"/>
      <c r="CT3" s="244"/>
      <c r="CU3" s="244"/>
      <c r="CV3" s="245"/>
      <c r="CW3" s="243" t="s">
        <v>11</v>
      </c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44"/>
      <c r="DI3" s="244"/>
      <c r="DJ3" s="244"/>
      <c r="DK3" s="244"/>
      <c r="DL3" s="245"/>
    </row>
    <row r="4" spans="1:116" ht="19.5" customHeight="1">
      <c r="A4" s="253" t="s">
        <v>18</v>
      </c>
      <c r="B4" s="254"/>
      <c r="C4" s="254"/>
      <c r="D4" s="254"/>
      <c r="E4" s="254"/>
      <c r="F4" s="254"/>
      <c r="G4" s="255"/>
      <c r="H4" s="31" t="s">
        <v>20</v>
      </c>
      <c r="I4" s="31" t="s">
        <v>20</v>
      </c>
      <c r="J4" s="252" t="s">
        <v>21</v>
      </c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0"/>
      <c r="X4" s="250"/>
      <c r="Y4" s="250"/>
      <c r="Z4" s="250"/>
      <c r="AA4" s="250"/>
      <c r="AB4" s="33" t="s">
        <v>20</v>
      </c>
      <c r="AC4" s="249" t="s">
        <v>23</v>
      </c>
      <c r="AD4" s="250"/>
      <c r="AE4" s="250"/>
      <c r="AF4" s="250"/>
      <c r="AG4" s="250"/>
      <c r="AH4" s="250"/>
      <c r="AI4" s="250"/>
      <c r="AJ4" s="250"/>
      <c r="AK4" s="250"/>
      <c r="AL4" s="251"/>
      <c r="AM4" s="276" t="s">
        <v>24</v>
      </c>
      <c r="AN4" s="250"/>
      <c r="AO4" s="250"/>
      <c r="AP4" s="250"/>
      <c r="AQ4" s="250"/>
      <c r="AR4" s="250"/>
      <c r="AS4" s="250"/>
      <c r="AT4" s="250"/>
      <c r="AU4" s="250"/>
      <c r="AV4" s="250"/>
      <c r="AW4" s="250"/>
      <c r="AX4" s="250"/>
      <c r="AY4" s="250"/>
      <c r="AZ4" s="251"/>
      <c r="BA4" s="275" t="s">
        <v>25</v>
      </c>
      <c r="BB4" s="250"/>
      <c r="BC4" s="250"/>
      <c r="BD4" s="250"/>
      <c r="BE4" s="250"/>
      <c r="BF4" s="250"/>
      <c r="BG4" s="250"/>
      <c r="BH4" s="250"/>
      <c r="BI4" s="250"/>
      <c r="BJ4" s="250"/>
      <c r="BK4" s="250"/>
      <c r="BL4" s="250"/>
      <c r="BM4" s="250"/>
      <c r="BN4" s="251"/>
      <c r="BO4" s="252" t="s">
        <v>35</v>
      </c>
      <c r="BP4" s="250"/>
      <c r="BQ4" s="250"/>
      <c r="BR4" s="250"/>
      <c r="BS4" s="250"/>
      <c r="BT4" s="250"/>
      <c r="BU4" s="250"/>
      <c r="BV4" s="250"/>
      <c r="BW4" s="250"/>
      <c r="BX4" s="250"/>
      <c r="BY4" s="250"/>
      <c r="BZ4" s="250"/>
      <c r="CA4" s="251"/>
      <c r="CB4" s="42"/>
      <c r="CC4" s="44"/>
      <c r="CD4" s="44"/>
      <c r="CE4" s="46"/>
      <c r="CF4" s="47" t="s">
        <v>20</v>
      </c>
      <c r="CG4" s="259" t="s">
        <v>43</v>
      </c>
      <c r="CH4" s="247"/>
      <c r="CI4" s="260"/>
      <c r="CJ4" s="47" t="s">
        <v>49</v>
      </c>
      <c r="CK4" s="47" t="s">
        <v>51</v>
      </c>
      <c r="CL4" s="267" t="s">
        <v>52</v>
      </c>
      <c r="CM4" s="244"/>
      <c r="CN4" s="244"/>
      <c r="CO4" s="245"/>
      <c r="CP4" s="51" t="s">
        <v>20</v>
      </c>
      <c r="CQ4" s="274" t="s">
        <v>53</v>
      </c>
      <c r="CR4" s="250"/>
      <c r="CS4" s="250"/>
      <c r="CT4" s="250"/>
      <c r="CU4" s="250"/>
      <c r="CV4" s="250"/>
      <c r="CW4" s="251"/>
      <c r="CX4" s="271" t="s">
        <v>63</v>
      </c>
      <c r="CY4" s="272"/>
      <c r="CZ4" s="272"/>
      <c r="DA4" s="272"/>
      <c r="DB4" s="272"/>
      <c r="DC4" s="272"/>
      <c r="DD4" s="272"/>
      <c r="DE4" s="272"/>
      <c r="DF4" s="272"/>
      <c r="DG4" s="272"/>
      <c r="DH4" s="272"/>
      <c r="DI4" s="272"/>
      <c r="DJ4" s="272"/>
      <c r="DK4" s="272"/>
      <c r="DL4" s="273"/>
    </row>
    <row r="5" spans="1:116" ht="19.5" customHeight="1">
      <c r="A5" s="57"/>
      <c r="B5" s="59"/>
      <c r="C5" s="59"/>
      <c r="D5" s="59"/>
      <c r="E5" s="59"/>
      <c r="F5" s="59"/>
      <c r="G5" s="59"/>
      <c r="H5" s="56" t="s">
        <v>65</v>
      </c>
      <c r="I5" s="56" t="s">
        <v>66</v>
      </c>
      <c r="J5" s="58"/>
      <c r="K5" s="279" t="s">
        <v>67</v>
      </c>
      <c r="L5" s="244"/>
      <c r="M5" s="244"/>
      <c r="N5" s="244"/>
      <c r="O5" s="245"/>
      <c r="P5" s="60" t="s">
        <v>68</v>
      </c>
      <c r="Q5" s="60" t="s">
        <v>51</v>
      </c>
      <c r="R5" s="278" t="s">
        <v>69</v>
      </c>
      <c r="S5" s="244"/>
      <c r="T5" s="244"/>
      <c r="U5" s="244"/>
      <c r="V5" s="244"/>
      <c r="W5" s="244"/>
      <c r="X5" s="244"/>
      <c r="Y5" s="244"/>
      <c r="Z5" s="244"/>
      <c r="AA5" s="245"/>
      <c r="AB5" s="61" t="s">
        <v>70</v>
      </c>
      <c r="AC5" s="63" t="s">
        <v>71</v>
      </c>
      <c r="AD5" s="64" t="s">
        <v>72</v>
      </c>
      <c r="AE5" s="64" t="s">
        <v>72</v>
      </c>
      <c r="AF5" s="64" t="s">
        <v>72</v>
      </c>
      <c r="AG5" s="64" t="s">
        <v>72</v>
      </c>
      <c r="AH5" s="64" t="s">
        <v>72</v>
      </c>
      <c r="AI5" s="64" t="s">
        <v>72</v>
      </c>
      <c r="AJ5" s="64" t="s">
        <v>72</v>
      </c>
      <c r="AK5" s="65" t="s">
        <v>72</v>
      </c>
      <c r="AL5" s="66" t="s">
        <v>72</v>
      </c>
      <c r="AM5" s="277" t="s">
        <v>20</v>
      </c>
      <c r="AN5" s="244"/>
      <c r="AO5" s="244"/>
      <c r="AP5" s="245"/>
      <c r="AQ5" s="258" t="s">
        <v>69</v>
      </c>
      <c r="AR5" s="244"/>
      <c r="AS5" s="244"/>
      <c r="AT5" s="244"/>
      <c r="AU5" s="244"/>
      <c r="AV5" s="244"/>
      <c r="AW5" s="244"/>
      <c r="AX5" s="244"/>
      <c r="AY5" s="244"/>
      <c r="AZ5" s="245"/>
      <c r="BA5" s="257" t="s">
        <v>73</v>
      </c>
      <c r="BB5" s="244"/>
      <c r="BC5" s="244"/>
      <c r="BD5" s="245"/>
      <c r="BE5" s="258" t="s">
        <v>69</v>
      </c>
      <c r="BF5" s="244"/>
      <c r="BG5" s="244"/>
      <c r="BH5" s="244"/>
      <c r="BI5" s="244"/>
      <c r="BJ5" s="244"/>
      <c r="BK5" s="244"/>
      <c r="BL5" s="244"/>
      <c r="BM5" s="244"/>
      <c r="BN5" s="245"/>
      <c r="BO5" s="67" t="s">
        <v>20</v>
      </c>
      <c r="BP5" s="60" t="s">
        <v>74</v>
      </c>
      <c r="BQ5" s="60" t="s">
        <v>20</v>
      </c>
      <c r="BR5" s="258" t="s">
        <v>69</v>
      </c>
      <c r="BS5" s="244"/>
      <c r="BT5" s="244"/>
      <c r="BU5" s="244"/>
      <c r="BV5" s="244"/>
      <c r="BW5" s="244"/>
      <c r="BX5" s="244"/>
      <c r="BY5" s="244"/>
      <c r="BZ5" s="244"/>
      <c r="CA5" s="245"/>
      <c r="CB5" s="68" t="s">
        <v>75</v>
      </c>
      <c r="CC5" s="68" t="s">
        <v>76</v>
      </c>
      <c r="CD5" s="68" t="s">
        <v>76</v>
      </c>
      <c r="CE5" s="68" t="s">
        <v>77</v>
      </c>
      <c r="CF5" s="69" t="s">
        <v>78</v>
      </c>
      <c r="CG5" s="261" t="s">
        <v>79</v>
      </c>
      <c r="CH5" s="262"/>
      <c r="CI5" s="263"/>
      <c r="CJ5" s="69" t="s">
        <v>81</v>
      </c>
      <c r="CK5" s="69" t="s">
        <v>65</v>
      </c>
      <c r="CL5" s="267" t="s">
        <v>82</v>
      </c>
      <c r="CM5" s="245"/>
      <c r="CN5" s="267" t="s">
        <v>83</v>
      </c>
      <c r="CO5" s="245"/>
      <c r="CP5" s="71" t="s">
        <v>84</v>
      </c>
      <c r="CQ5" s="268" t="s">
        <v>85</v>
      </c>
      <c r="CR5" s="244"/>
      <c r="CS5" s="245"/>
      <c r="CT5" s="72" t="s">
        <v>86</v>
      </c>
      <c r="CU5" s="72" t="s">
        <v>87</v>
      </c>
      <c r="CV5" s="265" t="s">
        <v>88</v>
      </c>
      <c r="CW5" s="266"/>
      <c r="CX5" s="264" t="s">
        <v>89</v>
      </c>
      <c r="CY5" s="244"/>
      <c r="CZ5" s="244"/>
      <c r="DA5" s="244"/>
      <c r="DB5" s="244"/>
      <c r="DC5" s="244"/>
      <c r="DD5" s="244"/>
      <c r="DE5" s="244"/>
      <c r="DF5" s="244"/>
      <c r="DG5" s="244"/>
      <c r="DH5" s="245"/>
      <c r="DI5" s="269" t="s">
        <v>90</v>
      </c>
      <c r="DJ5" s="247"/>
      <c r="DK5" s="247"/>
      <c r="DL5" s="270"/>
    </row>
    <row r="6" spans="1:116" ht="19.5" customHeight="1">
      <c r="A6" s="57"/>
      <c r="B6" s="59"/>
      <c r="C6" s="59"/>
      <c r="D6" s="59"/>
      <c r="E6" s="59"/>
      <c r="F6" s="59"/>
      <c r="G6" s="59"/>
      <c r="H6" s="56" t="s">
        <v>92</v>
      </c>
      <c r="I6" s="56"/>
      <c r="J6" s="73" t="s">
        <v>20</v>
      </c>
      <c r="K6" s="75" t="s">
        <v>87</v>
      </c>
      <c r="L6" s="76" t="s">
        <v>93</v>
      </c>
      <c r="M6" s="76" t="s">
        <v>94</v>
      </c>
      <c r="N6" s="76" t="s">
        <v>95</v>
      </c>
      <c r="O6" s="76" t="s">
        <v>96</v>
      </c>
      <c r="P6" s="77" t="s">
        <v>20</v>
      </c>
      <c r="Q6" s="77" t="s">
        <v>97</v>
      </c>
      <c r="R6" s="78" t="s">
        <v>98</v>
      </c>
      <c r="S6" s="78" t="s">
        <v>99</v>
      </c>
      <c r="T6" s="78" t="s">
        <v>100</v>
      </c>
      <c r="U6" s="79" t="s">
        <v>101</v>
      </c>
      <c r="V6" s="79" t="s">
        <v>102</v>
      </c>
      <c r="W6" s="79" t="s">
        <v>103</v>
      </c>
      <c r="X6" s="79" t="s">
        <v>104</v>
      </c>
      <c r="Y6" s="79" t="s">
        <v>105</v>
      </c>
      <c r="Z6" s="79" t="s">
        <v>106</v>
      </c>
      <c r="AA6" s="79" t="s">
        <v>107</v>
      </c>
      <c r="AB6" s="80" t="s">
        <v>108</v>
      </c>
      <c r="AC6" s="63" t="s">
        <v>87</v>
      </c>
      <c r="AD6" s="64" t="s">
        <v>109</v>
      </c>
      <c r="AE6" s="81" t="s">
        <v>110</v>
      </c>
      <c r="AF6" s="64" t="s">
        <v>111</v>
      </c>
      <c r="AG6" s="64" t="s">
        <v>112</v>
      </c>
      <c r="AH6" s="64" t="s">
        <v>113</v>
      </c>
      <c r="AI6" s="64" t="s">
        <v>114</v>
      </c>
      <c r="AJ6" s="64" t="s">
        <v>115</v>
      </c>
      <c r="AK6" s="65" t="s">
        <v>116</v>
      </c>
      <c r="AL6" s="66" t="s">
        <v>117</v>
      </c>
      <c r="AM6" s="82" t="s">
        <v>118</v>
      </c>
      <c r="AN6" s="83" t="s">
        <v>119</v>
      </c>
      <c r="AO6" s="83" t="s">
        <v>120</v>
      </c>
      <c r="AP6" s="83" t="s">
        <v>117</v>
      </c>
      <c r="AQ6" s="84" t="s">
        <v>98</v>
      </c>
      <c r="AR6" s="84" t="s">
        <v>99</v>
      </c>
      <c r="AS6" s="84" t="s">
        <v>100</v>
      </c>
      <c r="AT6" s="85" t="s">
        <v>101</v>
      </c>
      <c r="AU6" s="85" t="s">
        <v>102</v>
      </c>
      <c r="AV6" s="85" t="s">
        <v>103</v>
      </c>
      <c r="AW6" s="85" t="s">
        <v>104</v>
      </c>
      <c r="AX6" s="85" t="s">
        <v>105</v>
      </c>
      <c r="AY6" s="85" t="s">
        <v>106</v>
      </c>
      <c r="AZ6" s="85" t="s">
        <v>107</v>
      </c>
      <c r="BA6" s="86" t="s">
        <v>121</v>
      </c>
      <c r="BB6" s="87" t="s">
        <v>122</v>
      </c>
      <c r="BC6" s="87" t="s">
        <v>123</v>
      </c>
      <c r="BD6" s="87" t="s">
        <v>117</v>
      </c>
      <c r="BE6" s="89" t="s">
        <v>98</v>
      </c>
      <c r="BF6" s="89" t="s">
        <v>99</v>
      </c>
      <c r="BG6" s="89" t="s">
        <v>100</v>
      </c>
      <c r="BH6" s="90" t="s">
        <v>101</v>
      </c>
      <c r="BI6" s="90" t="s">
        <v>102</v>
      </c>
      <c r="BJ6" s="90" t="s">
        <v>103</v>
      </c>
      <c r="BK6" s="90" t="s">
        <v>104</v>
      </c>
      <c r="BL6" s="90" t="s">
        <v>105</v>
      </c>
      <c r="BM6" s="90" t="s">
        <v>106</v>
      </c>
      <c r="BN6" s="90" t="s">
        <v>107</v>
      </c>
      <c r="BO6" s="73" t="s">
        <v>8</v>
      </c>
      <c r="BP6" s="92"/>
      <c r="BQ6" s="77" t="s">
        <v>124</v>
      </c>
      <c r="BR6" s="84" t="s">
        <v>98</v>
      </c>
      <c r="BS6" s="84" t="s">
        <v>99</v>
      </c>
      <c r="BT6" s="84" t="s">
        <v>100</v>
      </c>
      <c r="BU6" s="84" t="s">
        <v>101</v>
      </c>
      <c r="BV6" s="84" t="s">
        <v>102</v>
      </c>
      <c r="BW6" s="84" t="s">
        <v>103</v>
      </c>
      <c r="BX6" s="84" t="s">
        <v>104</v>
      </c>
      <c r="BY6" s="84" t="s">
        <v>105</v>
      </c>
      <c r="BZ6" s="84" t="s">
        <v>106</v>
      </c>
      <c r="CA6" s="84" t="s">
        <v>107</v>
      </c>
      <c r="CB6" s="64" t="s">
        <v>125</v>
      </c>
      <c r="CC6" s="64" t="s">
        <v>126</v>
      </c>
      <c r="CD6" s="64" t="s">
        <v>127</v>
      </c>
      <c r="CE6" s="64" t="s">
        <v>128</v>
      </c>
      <c r="CF6" s="69" t="s">
        <v>129</v>
      </c>
      <c r="CG6" s="68" t="s">
        <v>130</v>
      </c>
      <c r="CH6" s="68" t="s">
        <v>131</v>
      </c>
      <c r="CI6" s="93" t="s">
        <v>68</v>
      </c>
      <c r="CJ6" s="69" t="s">
        <v>133</v>
      </c>
      <c r="CK6" s="69" t="s">
        <v>134</v>
      </c>
      <c r="CL6" s="93" t="s">
        <v>136</v>
      </c>
      <c r="CM6" s="93" t="s">
        <v>137</v>
      </c>
      <c r="CN6" s="93" t="s">
        <v>97</v>
      </c>
      <c r="CO6" s="68" t="s">
        <v>138</v>
      </c>
      <c r="CP6" s="71" t="s">
        <v>139</v>
      </c>
      <c r="CQ6" s="94" t="s">
        <v>140</v>
      </c>
      <c r="CR6" s="95" t="s">
        <v>97</v>
      </c>
      <c r="CS6" s="95" t="s">
        <v>141</v>
      </c>
      <c r="CT6" s="96" t="s">
        <v>142</v>
      </c>
      <c r="CU6" s="96" t="s">
        <v>142</v>
      </c>
      <c r="CV6" s="95" t="s">
        <v>143</v>
      </c>
      <c r="CW6" s="97" t="s">
        <v>144</v>
      </c>
      <c r="CX6" s="98" t="s">
        <v>98</v>
      </c>
      <c r="CY6" s="99" t="s">
        <v>99</v>
      </c>
      <c r="CZ6" s="99" t="s">
        <v>100</v>
      </c>
      <c r="DA6" s="99" t="s">
        <v>101</v>
      </c>
      <c r="DB6" s="99" t="s">
        <v>102</v>
      </c>
      <c r="DC6" s="99" t="s">
        <v>103</v>
      </c>
      <c r="DD6" s="99" t="s">
        <v>104</v>
      </c>
      <c r="DE6" s="99" t="s">
        <v>105</v>
      </c>
      <c r="DF6" s="99" t="s">
        <v>106</v>
      </c>
      <c r="DG6" s="99" t="s">
        <v>107</v>
      </c>
      <c r="DH6" s="100" t="s">
        <v>68</v>
      </c>
      <c r="DI6" s="101" t="s">
        <v>141</v>
      </c>
      <c r="DJ6" s="102" t="s">
        <v>86</v>
      </c>
      <c r="DK6" s="101" t="s">
        <v>87</v>
      </c>
      <c r="DL6" s="103" t="s">
        <v>145</v>
      </c>
    </row>
    <row r="7" spans="1:116" ht="19.5" customHeight="1">
      <c r="A7" s="105"/>
      <c r="B7" s="107"/>
      <c r="C7" s="107"/>
      <c r="D7" s="107"/>
      <c r="E7" s="107"/>
      <c r="F7" s="107"/>
      <c r="G7" s="107"/>
      <c r="H7" s="109"/>
      <c r="I7" s="109"/>
      <c r="J7" s="110" t="s">
        <v>146</v>
      </c>
      <c r="K7" s="111"/>
      <c r="L7" s="111"/>
      <c r="M7" s="111" t="s">
        <v>147</v>
      </c>
      <c r="N7" s="111" t="s">
        <v>70</v>
      </c>
      <c r="O7" s="111" t="s">
        <v>148</v>
      </c>
      <c r="P7" s="113" t="s">
        <v>141</v>
      </c>
      <c r="Q7" s="113" t="s">
        <v>144</v>
      </c>
      <c r="R7" s="114">
        <v>2561</v>
      </c>
      <c r="S7" s="114">
        <v>2561</v>
      </c>
      <c r="T7" s="114">
        <v>2561</v>
      </c>
      <c r="U7" s="115">
        <v>2561</v>
      </c>
      <c r="V7" s="115">
        <v>2561</v>
      </c>
      <c r="W7" s="115">
        <v>2561</v>
      </c>
      <c r="X7" s="115">
        <v>2561</v>
      </c>
      <c r="Y7" s="116">
        <v>2562</v>
      </c>
      <c r="Z7" s="116">
        <v>2562</v>
      </c>
      <c r="AA7" s="116">
        <v>2562</v>
      </c>
      <c r="AB7" s="120" t="s">
        <v>149</v>
      </c>
      <c r="AC7" s="118"/>
      <c r="AD7" s="119"/>
      <c r="AE7" s="119" t="s">
        <v>150</v>
      </c>
      <c r="AF7" s="119"/>
      <c r="AG7" s="119"/>
      <c r="AH7" s="119"/>
      <c r="AI7" s="119"/>
      <c r="AJ7" s="119" t="s">
        <v>151</v>
      </c>
      <c r="AK7" s="121" t="s">
        <v>152</v>
      </c>
      <c r="AL7" s="122"/>
      <c r="AM7" s="123" t="s">
        <v>142</v>
      </c>
      <c r="AN7" s="124" t="s">
        <v>153</v>
      </c>
      <c r="AO7" s="124" t="s">
        <v>154</v>
      </c>
      <c r="AP7" s="124" t="s">
        <v>142</v>
      </c>
      <c r="AQ7" s="125">
        <v>2561</v>
      </c>
      <c r="AR7" s="125">
        <v>2561</v>
      </c>
      <c r="AS7" s="125">
        <v>2561</v>
      </c>
      <c r="AT7" s="126">
        <v>2561</v>
      </c>
      <c r="AU7" s="126">
        <v>2561</v>
      </c>
      <c r="AV7" s="126">
        <v>2561</v>
      </c>
      <c r="AW7" s="126">
        <v>2561</v>
      </c>
      <c r="AX7" s="127">
        <v>2562</v>
      </c>
      <c r="AY7" s="127">
        <v>2562</v>
      </c>
      <c r="AZ7" s="127">
        <v>2562</v>
      </c>
      <c r="BA7" s="128"/>
      <c r="BB7" s="129" t="s">
        <v>155</v>
      </c>
      <c r="BC7" s="130" t="s">
        <v>87</v>
      </c>
      <c r="BD7" s="130"/>
      <c r="BE7" s="131">
        <v>2561</v>
      </c>
      <c r="BF7" s="131">
        <v>2561</v>
      </c>
      <c r="BG7" s="131">
        <v>2561</v>
      </c>
      <c r="BH7" s="132">
        <v>2561</v>
      </c>
      <c r="BI7" s="132">
        <v>2561</v>
      </c>
      <c r="BJ7" s="132">
        <v>2561</v>
      </c>
      <c r="BK7" s="132">
        <v>2561</v>
      </c>
      <c r="BL7" s="133">
        <v>2562</v>
      </c>
      <c r="BM7" s="133">
        <v>2562</v>
      </c>
      <c r="BN7" s="133">
        <v>2562</v>
      </c>
      <c r="BO7" s="110"/>
      <c r="BP7" s="134"/>
      <c r="BQ7" s="113" t="s">
        <v>156</v>
      </c>
      <c r="BR7" s="125">
        <v>2561</v>
      </c>
      <c r="BS7" s="125">
        <v>2561</v>
      </c>
      <c r="BT7" s="125">
        <v>2561</v>
      </c>
      <c r="BU7" s="125">
        <v>2561</v>
      </c>
      <c r="BV7" s="125">
        <v>2561</v>
      </c>
      <c r="BW7" s="125">
        <v>2561</v>
      </c>
      <c r="BX7" s="125">
        <v>2561</v>
      </c>
      <c r="BY7" s="135">
        <v>2562</v>
      </c>
      <c r="BZ7" s="135">
        <v>2562</v>
      </c>
      <c r="CA7" s="135">
        <v>2562</v>
      </c>
      <c r="CB7" s="136" t="s">
        <v>157</v>
      </c>
      <c r="CC7" s="136" t="s">
        <v>157</v>
      </c>
      <c r="CD7" s="136" t="s">
        <v>129</v>
      </c>
      <c r="CE7" s="137" t="s">
        <v>158</v>
      </c>
      <c r="CF7" s="138" t="s">
        <v>144</v>
      </c>
      <c r="CG7" s="136" t="s">
        <v>159</v>
      </c>
      <c r="CH7" s="136"/>
      <c r="CI7" s="139"/>
      <c r="CJ7" s="138" t="s">
        <v>160</v>
      </c>
      <c r="CK7" s="138" t="s">
        <v>162</v>
      </c>
      <c r="CL7" s="139"/>
      <c r="CM7" s="139"/>
      <c r="CN7" s="139" t="s">
        <v>144</v>
      </c>
      <c r="CO7" s="136" t="s">
        <v>163</v>
      </c>
      <c r="CP7" s="141" t="s">
        <v>164</v>
      </c>
      <c r="CQ7" s="142"/>
      <c r="CR7" s="143"/>
      <c r="CS7" s="143"/>
      <c r="CT7" s="144"/>
      <c r="CU7" s="144"/>
      <c r="CV7" s="143"/>
      <c r="CW7" s="145"/>
      <c r="CX7" s="146">
        <v>2561</v>
      </c>
      <c r="CY7" s="147">
        <v>2561</v>
      </c>
      <c r="CZ7" s="147">
        <v>2561</v>
      </c>
      <c r="DA7" s="147">
        <v>2561</v>
      </c>
      <c r="DB7" s="147">
        <v>2561</v>
      </c>
      <c r="DC7" s="147">
        <v>2561</v>
      </c>
      <c r="DD7" s="147">
        <v>2561</v>
      </c>
      <c r="DE7" s="148">
        <v>2562</v>
      </c>
      <c r="DF7" s="148">
        <v>2562</v>
      </c>
      <c r="DG7" s="148">
        <v>2562</v>
      </c>
      <c r="DH7" s="155" t="s">
        <v>92</v>
      </c>
      <c r="DI7" s="149"/>
      <c r="DJ7" s="149"/>
      <c r="DK7" s="150"/>
      <c r="DL7" s="151" t="s">
        <v>165</v>
      </c>
    </row>
    <row r="8" spans="1:116" ht="1.5" customHeight="1">
      <c r="A8" s="2"/>
      <c r="B8" s="2"/>
      <c r="C8" s="3"/>
      <c r="D8" s="2"/>
      <c r="E8" s="2"/>
      <c r="F8" s="2"/>
      <c r="G8" s="2"/>
      <c r="H8" s="2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8"/>
      <c r="BD8" s="158"/>
      <c r="BE8" s="158"/>
      <c r="BF8" s="158"/>
      <c r="BG8" s="158"/>
      <c r="BH8" s="158"/>
      <c r="BI8" s="158"/>
      <c r="BJ8" s="158"/>
      <c r="BK8" s="158"/>
      <c r="BL8" s="158"/>
      <c r="BM8" s="158"/>
      <c r="BN8" s="158"/>
      <c r="BO8" s="158"/>
      <c r="BP8" s="159"/>
      <c r="BQ8" s="158"/>
      <c r="BR8" s="158"/>
      <c r="BS8" s="158"/>
      <c r="BT8" s="158"/>
      <c r="BU8" s="158"/>
      <c r="BV8" s="158"/>
      <c r="BW8" s="158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158"/>
      <c r="CU8" s="158"/>
      <c r="CV8" s="158"/>
      <c r="CW8" s="158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</row>
    <row r="9" spans="1:116" ht="22.5" customHeight="1">
      <c r="A9" s="161" t="s">
        <v>166</v>
      </c>
      <c r="B9" s="164"/>
      <c r="C9" s="166"/>
      <c r="D9" s="164"/>
      <c r="E9" s="164"/>
      <c r="F9" s="164"/>
      <c r="G9" s="164"/>
      <c r="H9" s="164"/>
      <c r="I9" s="164"/>
      <c r="J9" s="164"/>
      <c r="K9" s="164"/>
      <c r="L9" s="164"/>
      <c r="M9" s="164"/>
      <c r="N9" s="164"/>
      <c r="O9" s="164"/>
      <c r="P9" s="164"/>
      <c r="Q9" s="164"/>
      <c r="R9" s="164"/>
      <c r="S9" s="164"/>
      <c r="T9" s="164"/>
      <c r="U9" s="164"/>
      <c r="V9" s="164"/>
      <c r="W9" s="164"/>
      <c r="X9" s="164"/>
      <c r="Y9" s="164"/>
      <c r="Z9" s="164"/>
      <c r="AA9" s="164"/>
      <c r="AB9" s="164"/>
      <c r="AC9" s="167"/>
      <c r="AD9" s="167"/>
      <c r="AE9" s="167"/>
      <c r="AF9" s="167"/>
      <c r="AG9" s="167"/>
      <c r="AH9" s="167"/>
      <c r="AI9" s="167"/>
      <c r="AJ9" s="167"/>
      <c r="AK9" s="167"/>
      <c r="AL9" s="167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7"/>
      <c r="BQ9" s="164"/>
      <c r="BR9" s="164"/>
      <c r="BS9" s="164"/>
      <c r="BT9" s="164"/>
      <c r="BU9" s="164"/>
      <c r="BV9" s="164"/>
      <c r="BW9" s="164"/>
      <c r="BX9" s="164"/>
      <c r="BY9" s="164"/>
      <c r="BZ9" s="164"/>
      <c r="CA9" s="164"/>
      <c r="CB9" s="164"/>
      <c r="CC9" s="164"/>
      <c r="CD9" s="164"/>
      <c r="CE9" s="164"/>
      <c r="CF9" s="164"/>
      <c r="CG9" s="164"/>
      <c r="CH9" s="164"/>
      <c r="CI9" s="164"/>
      <c r="CJ9" s="164"/>
      <c r="CK9" s="164"/>
      <c r="CL9" s="164"/>
      <c r="CM9" s="164"/>
      <c r="CN9" s="164"/>
      <c r="CO9" s="164"/>
      <c r="CP9" s="164"/>
      <c r="CQ9" s="164"/>
      <c r="CR9" s="164"/>
      <c r="CS9" s="164"/>
      <c r="CT9" s="164"/>
      <c r="CU9" s="164"/>
      <c r="CV9" s="164"/>
      <c r="CW9" s="164"/>
      <c r="CX9" s="164"/>
      <c r="CY9" s="164"/>
      <c r="CZ9" s="164"/>
      <c r="DA9" s="164"/>
      <c r="DB9" s="164"/>
      <c r="DC9" s="164"/>
      <c r="DD9" s="164"/>
      <c r="DE9" s="164"/>
      <c r="DF9" s="164"/>
      <c r="DG9" s="164"/>
      <c r="DH9" s="164"/>
      <c r="DI9" s="164"/>
      <c r="DJ9" s="164"/>
      <c r="DK9" s="164"/>
      <c r="DL9" s="164"/>
    </row>
    <row r="10" spans="1:116" ht="22.5" customHeight="1">
      <c r="A10" s="154"/>
      <c r="B10" s="154"/>
      <c r="C10" s="168"/>
      <c r="D10" s="169" t="s">
        <v>167</v>
      </c>
      <c r="E10" s="169" t="s">
        <v>168</v>
      </c>
      <c r="F10" s="169" t="s">
        <v>169</v>
      </c>
      <c r="G10" s="169" t="s">
        <v>170</v>
      </c>
      <c r="H10" s="154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157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158"/>
      <c r="CC10" s="158"/>
      <c r="CD10" s="158"/>
      <c r="CE10" s="158"/>
      <c r="CF10" s="158"/>
      <c r="CG10" s="158"/>
      <c r="CH10" s="158"/>
      <c r="CI10" s="158"/>
      <c r="CJ10" s="158"/>
      <c r="CK10" s="158"/>
      <c r="CL10" s="158"/>
      <c r="CM10" s="158"/>
      <c r="CN10" s="158"/>
      <c r="CO10" s="158"/>
      <c r="CP10" s="158"/>
      <c r="CQ10" s="158"/>
      <c r="CR10" s="158"/>
      <c r="CS10" s="158"/>
      <c r="CT10" s="158"/>
      <c r="CU10" s="158"/>
      <c r="CV10" s="158"/>
      <c r="CW10" s="158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</row>
    <row r="11" spans="1:116" ht="22.5" customHeight="1">
      <c r="A11" s="4"/>
      <c r="B11" s="170" t="s">
        <v>5</v>
      </c>
      <c r="C11" s="171"/>
      <c r="D11" s="172"/>
      <c r="E11" s="172"/>
      <c r="F11" s="172"/>
      <c r="G11" s="173"/>
      <c r="H11" s="165">
        <f t="shared" ref="H11:BO11" si="0">SUM(H14,H19,H23,H28,H30,H35,H37,H40,H45,H47,H50,H52,H54)</f>
        <v>6412</v>
      </c>
      <c r="I11" s="165">
        <f t="shared" si="0"/>
        <v>15916</v>
      </c>
      <c r="J11" s="165">
        <f t="shared" si="0"/>
        <v>179</v>
      </c>
      <c r="K11" s="165">
        <f t="shared" si="0"/>
        <v>139</v>
      </c>
      <c r="L11" s="165">
        <f t="shared" si="0"/>
        <v>13</v>
      </c>
      <c r="M11" s="165">
        <f t="shared" si="0"/>
        <v>20</v>
      </c>
      <c r="N11" s="165">
        <f t="shared" si="0"/>
        <v>103</v>
      </c>
      <c r="O11" s="165">
        <f t="shared" si="0"/>
        <v>25</v>
      </c>
      <c r="P11" s="165">
        <f t="shared" si="0"/>
        <v>300</v>
      </c>
      <c r="Q11" s="165">
        <f t="shared" si="0"/>
        <v>1393</v>
      </c>
      <c r="R11" s="165">
        <f t="shared" si="0"/>
        <v>411380</v>
      </c>
      <c r="S11" s="165">
        <f t="shared" si="0"/>
        <v>507070</v>
      </c>
      <c r="T11" s="165">
        <f t="shared" si="0"/>
        <v>394770</v>
      </c>
      <c r="U11" s="165">
        <f t="shared" si="0"/>
        <v>396800</v>
      </c>
      <c r="V11" s="165">
        <f t="shared" si="0"/>
        <v>409750</v>
      </c>
      <c r="W11" s="165">
        <f t="shared" si="0"/>
        <v>453095</v>
      </c>
      <c r="X11" s="165">
        <f t="shared" si="0"/>
        <v>357970</v>
      </c>
      <c r="Y11" s="165">
        <f t="shared" si="0"/>
        <v>157660</v>
      </c>
      <c r="Z11" s="165">
        <f t="shared" si="0"/>
        <v>22000</v>
      </c>
      <c r="AA11" s="165">
        <f t="shared" si="0"/>
        <v>21500</v>
      </c>
      <c r="AB11" s="165">
        <f t="shared" si="0"/>
        <v>58</v>
      </c>
      <c r="AC11" s="165">
        <f t="shared" si="0"/>
        <v>15</v>
      </c>
      <c r="AD11" s="165">
        <f t="shared" si="0"/>
        <v>4</v>
      </c>
      <c r="AE11" s="165">
        <f t="shared" si="0"/>
        <v>6</v>
      </c>
      <c r="AF11" s="165">
        <f t="shared" si="0"/>
        <v>26</v>
      </c>
      <c r="AG11" s="165">
        <f t="shared" si="0"/>
        <v>5</v>
      </c>
      <c r="AH11" s="165">
        <f t="shared" si="0"/>
        <v>8</v>
      </c>
      <c r="AI11" s="165">
        <f t="shared" si="0"/>
        <v>12</v>
      </c>
      <c r="AJ11" s="165">
        <f t="shared" si="0"/>
        <v>15</v>
      </c>
      <c r="AK11" s="165">
        <f t="shared" si="0"/>
        <v>24</v>
      </c>
      <c r="AL11" s="165">
        <f t="shared" si="0"/>
        <v>2</v>
      </c>
      <c r="AM11" s="165">
        <f t="shared" si="0"/>
        <v>72</v>
      </c>
      <c r="AN11" s="165">
        <f t="shared" si="0"/>
        <v>215</v>
      </c>
      <c r="AO11" s="165">
        <f t="shared" si="0"/>
        <v>47</v>
      </c>
      <c r="AP11" s="165">
        <f t="shared" si="0"/>
        <v>4</v>
      </c>
      <c r="AQ11" s="165">
        <f t="shared" si="0"/>
        <v>152000</v>
      </c>
      <c r="AR11" s="165">
        <f t="shared" si="0"/>
        <v>1010000</v>
      </c>
      <c r="AS11" s="165">
        <f t="shared" si="0"/>
        <v>71800</v>
      </c>
      <c r="AT11" s="165">
        <f t="shared" si="0"/>
        <v>66600</v>
      </c>
      <c r="AU11" s="165">
        <f t="shared" si="0"/>
        <v>68500</v>
      </c>
      <c r="AV11" s="165">
        <f t="shared" si="0"/>
        <v>72700</v>
      </c>
      <c r="AW11" s="165">
        <f t="shared" si="0"/>
        <v>95400</v>
      </c>
      <c r="AX11" s="165">
        <f t="shared" si="0"/>
        <v>27000</v>
      </c>
      <c r="AY11" s="165">
        <f t="shared" si="0"/>
        <v>0</v>
      </c>
      <c r="AZ11" s="165">
        <f t="shared" si="0"/>
        <v>0</v>
      </c>
      <c r="BA11" s="165">
        <f t="shared" si="0"/>
        <v>478</v>
      </c>
      <c r="BB11" s="165">
        <f t="shared" si="0"/>
        <v>495</v>
      </c>
      <c r="BC11" s="165">
        <f t="shared" si="0"/>
        <v>50</v>
      </c>
      <c r="BD11" s="165">
        <f t="shared" si="0"/>
        <v>24</v>
      </c>
      <c r="BE11" s="165">
        <f t="shared" si="0"/>
        <v>658000</v>
      </c>
      <c r="BF11" s="165">
        <f t="shared" si="0"/>
        <v>887150</v>
      </c>
      <c r="BG11" s="165">
        <f t="shared" si="0"/>
        <v>365500</v>
      </c>
      <c r="BH11" s="165">
        <f t="shared" si="0"/>
        <v>388990</v>
      </c>
      <c r="BI11" s="165">
        <f t="shared" si="0"/>
        <v>378940</v>
      </c>
      <c r="BJ11" s="165">
        <f t="shared" si="0"/>
        <v>365900</v>
      </c>
      <c r="BK11" s="165">
        <f t="shared" si="0"/>
        <v>437170</v>
      </c>
      <c r="BL11" s="165">
        <f t="shared" si="0"/>
        <v>154810</v>
      </c>
      <c r="BM11" s="165">
        <f t="shared" si="0"/>
        <v>2300</v>
      </c>
      <c r="BN11" s="165">
        <f t="shared" si="0"/>
        <v>3500</v>
      </c>
      <c r="BO11" s="165">
        <f t="shared" si="0"/>
        <v>59</v>
      </c>
      <c r="BP11" s="165"/>
      <c r="BQ11" s="165">
        <f t="shared" ref="BQ11:DL11" si="1">SUM(BQ14,BQ19,BQ23,BQ28,BQ30,BQ35,BQ37,BQ40,BQ45,BQ47,BQ50,BQ52,BQ54)</f>
        <v>1822</v>
      </c>
      <c r="BR11" s="165">
        <f t="shared" si="1"/>
        <v>245050</v>
      </c>
      <c r="BS11" s="165">
        <f t="shared" si="1"/>
        <v>427150</v>
      </c>
      <c r="BT11" s="165">
        <f t="shared" si="1"/>
        <v>86400</v>
      </c>
      <c r="BU11" s="165">
        <f t="shared" si="1"/>
        <v>34995</v>
      </c>
      <c r="BV11" s="165">
        <f t="shared" si="1"/>
        <v>43950</v>
      </c>
      <c r="BW11" s="165">
        <f t="shared" si="1"/>
        <v>53865</v>
      </c>
      <c r="BX11" s="165">
        <f t="shared" si="1"/>
        <v>60800</v>
      </c>
      <c r="BY11" s="165">
        <f t="shared" si="1"/>
        <v>24200</v>
      </c>
      <c r="BZ11" s="165">
        <f t="shared" si="1"/>
        <v>2000</v>
      </c>
      <c r="CA11" s="165">
        <f t="shared" si="1"/>
        <v>2200</v>
      </c>
      <c r="CB11" s="165">
        <f t="shared" si="1"/>
        <v>30</v>
      </c>
      <c r="CC11" s="165">
        <f t="shared" si="1"/>
        <v>30</v>
      </c>
      <c r="CD11" s="165">
        <f t="shared" si="1"/>
        <v>14</v>
      </c>
      <c r="CE11" s="165">
        <f t="shared" si="1"/>
        <v>17</v>
      </c>
      <c r="CF11" s="165">
        <f t="shared" si="1"/>
        <v>93</v>
      </c>
      <c r="CG11" s="165">
        <f t="shared" si="1"/>
        <v>824</v>
      </c>
      <c r="CH11" s="165">
        <f t="shared" si="1"/>
        <v>10516</v>
      </c>
      <c r="CI11" s="165">
        <f t="shared" si="1"/>
        <v>11340</v>
      </c>
      <c r="CJ11" s="165">
        <f t="shared" si="1"/>
        <v>0</v>
      </c>
      <c r="CK11" s="165">
        <f t="shared" si="1"/>
        <v>4146</v>
      </c>
      <c r="CL11" s="165">
        <f t="shared" si="1"/>
        <v>4</v>
      </c>
      <c r="CM11" s="165">
        <f t="shared" si="1"/>
        <v>23</v>
      </c>
      <c r="CN11" s="165">
        <f t="shared" si="1"/>
        <v>1120</v>
      </c>
      <c r="CO11" s="165">
        <f t="shared" si="1"/>
        <v>2604888</v>
      </c>
      <c r="CP11" s="165">
        <f t="shared" si="1"/>
        <v>117</v>
      </c>
      <c r="CQ11" s="165">
        <f t="shared" si="1"/>
        <v>179</v>
      </c>
      <c r="CR11" s="165">
        <f t="shared" si="1"/>
        <v>1393</v>
      </c>
      <c r="CS11" s="165">
        <f t="shared" si="1"/>
        <v>300</v>
      </c>
      <c r="CT11" s="165">
        <f t="shared" si="1"/>
        <v>338</v>
      </c>
      <c r="CU11" s="165">
        <f t="shared" si="1"/>
        <v>1047</v>
      </c>
      <c r="CV11" s="165">
        <f t="shared" si="1"/>
        <v>59</v>
      </c>
      <c r="CW11" s="165">
        <f t="shared" si="1"/>
        <v>1822</v>
      </c>
      <c r="CX11" s="165">
        <f t="shared" si="1"/>
        <v>1466430</v>
      </c>
      <c r="CY11" s="165">
        <f t="shared" si="1"/>
        <v>2831370</v>
      </c>
      <c r="CZ11" s="165">
        <f t="shared" si="1"/>
        <v>918470</v>
      </c>
      <c r="DA11" s="165">
        <f t="shared" si="1"/>
        <v>887385</v>
      </c>
      <c r="DB11" s="165">
        <f t="shared" si="1"/>
        <v>901140</v>
      </c>
      <c r="DC11" s="165">
        <f t="shared" si="1"/>
        <v>945560</v>
      </c>
      <c r="DD11" s="165">
        <f t="shared" si="1"/>
        <v>951340</v>
      </c>
      <c r="DE11" s="165">
        <f t="shared" si="1"/>
        <v>363670</v>
      </c>
      <c r="DF11" s="165">
        <f t="shared" si="1"/>
        <v>26300</v>
      </c>
      <c r="DG11" s="165">
        <f t="shared" si="1"/>
        <v>27200</v>
      </c>
      <c r="DH11" s="165">
        <f t="shared" si="1"/>
        <v>9318865</v>
      </c>
      <c r="DI11" s="165">
        <f t="shared" si="1"/>
        <v>3131995</v>
      </c>
      <c r="DJ11" s="165">
        <f t="shared" si="1"/>
        <v>1564000</v>
      </c>
      <c r="DK11" s="165">
        <f t="shared" si="1"/>
        <v>3642260</v>
      </c>
      <c r="DL11" s="165">
        <f t="shared" si="1"/>
        <v>980610</v>
      </c>
    </row>
    <row r="12" spans="1:116" ht="22.5" customHeight="1">
      <c r="A12" s="20"/>
      <c r="B12" s="154"/>
      <c r="C12" s="174" t="s">
        <v>171</v>
      </c>
      <c r="D12" s="175" t="s">
        <v>172</v>
      </c>
      <c r="E12" s="176" t="s">
        <v>173</v>
      </c>
      <c r="F12" s="176" t="s">
        <v>174</v>
      </c>
      <c r="G12" s="176" t="s">
        <v>175</v>
      </c>
      <c r="H12" s="177">
        <v>342</v>
      </c>
      <c r="I12" s="178">
        <v>1111</v>
      </c>
      <c r="J12" s="178">
        <v>10</v>
      </c>
      <c r="K12" s="178">
        <v>4</v>
      </c>
      <c r="L12" s="179"/>
      <c r="M12" s="178" t="s">
        <v>176</v>
      </c>
      <c r="N12" s="178">
        <v>5</v>
      </c>
      <c r="O12" s="178">
        <v>1</v>
      </c>
      <c r="P12" s="180">
        <f t="shared" ref="P12:P13" si="2">SUM(K12:O12)</f>
        <v>10</v>
      </c>
      <c r="Q12" s="178">
        <v>50</v>
      </c>
      <c r="R12" s="178">
        <v>30000</v>
      </c>
      <c r="S12" s="178">
        <v>50000</v>
      </c>
      <c r="T12" s="178">
        <v>12000</v>
      </c>
      <c r="U12" s="178">
        <v>15000</v>
      </c>
      <c r="V12" s="178">
        <v>15000</v>
      </c>
      <c r="W12" s="178">
        <v>29000</v>
      </c>
      <c r="X12" s="178">
        <v>15520</v>
      </c>
      <c r="Y12" s="179"/>
      <c r="Z12" s="179"/>
      <c r="AA12" s="179"/>
      <c r="AB12" s="178">
        <v>4</v>
      </c>
      <c r="AC12" s="179"/>
      <c r="AD12" s="179"/>
      <c r="AE12" s="178">
        <v>1</v>
      </c>
      <c r="AF12" s="179"/>
      <c r="AG12" s="179"/>
      <c r="AH12" s="179"/>
      <c r="AI12" s="179"/>
      <c r="AJ12" s="178">
        <v>1</v>
      </c>
      <c r="AK12" s="179"/>
      <c r="AL12" s="179"/>
      <c r="AM12" s="178">
        <v>42</v>
      </c>
      <c r="AN12" s="178">
        <v>8</v>
      </c>
      <c r="AO12" s="178">
        <v>0</v>
      </c>
      <c r="AP12" s="178">
        <v>0</v>
      </c>
      <c r="AQ12" s="178">
        <v>75000</v>
      </c>
      <c r="AR12" s="178">
        <v>900000</v>
      </c>
      <c r="AS12" s="178">
        <v>20000</v>
      </c>
      <c r="AT12" s="178">
        <v>20500</v>
      </c>
      <c r="AU12" s="178">
        <v>21000</v>
      </c>
      <c r="AV12" s="178">
        <v>18200</v>
      </c>
      <c r="AW12" s="178">
        <v>19000</v>
      </c>
      <c r="AX12" s="179"/>
      <c r="AY12" s="179"/>
      <c r="AZ12" s="179"/>
      <c r="BA12" s="178">
        <v>118</v>
      </c>
      <c r="BB12" s="178">
        <v>125</v>
      </c>
      <c r="BC12" s="179"/>
      <c r="BD12" s="179"/>
      <c r="BE12" s="178">
        <v>145000</v>
      </c>
      <c r="BF12" s="178">
        <v>200000</v>
      </c>
      <c r="BG12" s="178">
        <v>18500</v>
      </c>
      <c r="BH12" s="178">
        <v>18540</v>
      </c>
      <c r="BI12" s="178">
        <v>19000</v>
      </c>
      <c r="BJ12" s="178">
        <v>19000</v>
      </c>
      <c r="BK12" s="178">
        <v>20000</v>
      </c>
      <c r="BL12" s="179"/>
      <c r="BM12" s="179"/>
      <c r="BN12" s="179"/>
      <c r="BO12" s="178">
        <v>17</v>
      </c>
      <c r="BP12" s="181" t="s">
        <v>177</v>
      </c>
      <c r="BQ12" s="178">
        <v>320</v>
      </c>
      <c r="BR12" s="178">
        <v>95000</v>
      </c>
      <c r="BS12" s="178">
        <v>112000</v>
      </c>
      <c r="BT12" s="178">
        <v>10000</v>
      </c>
      <c r="BU12" s="178">
        <v>12000</v>
      </c>
      <c r="BV12" s="178">
        <v>12500</v>
      </c>
      <c r="BW12" s="178">
        <v>13450</v>
      </c>
      <c r="BX12" s="178">
        <v>13500</v>
      </c>
      <c r="BY12" s="179"/>
      <c r="BZ12" s="179"/>
      <c r="CA12" s="179"/>
      <c r="CB12" s="178">
        <v>1</v>
      </c>
      <c r="CC12" s="178">
        <v>1</v>
      </c>
      <c r="CD12" s="178">
        <v>1</v>
      </c>
      <c r="CE12" s="178">
        <v>1</v>
      </c>
      <c r="CF12" s="178">
        <v>10</v>
      </c>
      <c r="CG12" s="178">
        <v>250</v>
      </c>
      <c r="CH12" s="178">
        <v>3000</v>
      </c>
      <c r="CI12" s="180">
        <f t="shared" ref="CI12:CI13" si="3">SUM(CG12:CH12)</f>
        <v>3250</v>
      </c>
      <c r="CJ12" s="182">
        <v>1</v>
      </c>
      <c r="CK12" s="178">
        <v>380</v>
      </c>
      <c r="CL12" s="179"/>
      <c r="CM12" s="178">
        <v>1</v>
      </c>
      <c r="CN12" s="178">
        <v>40</v>
      </c>
      <c r="CO12" s="178">
        <v>2000</v>
      </c>
      <c r="CP12" s="183">
        <f t="shared" ref="CP12:CP13" si="4">SUM(AC12:AL12)</f>
        <v>2</v>
      </c>
      <c r="CQ12" s="183">
        <f t="shared" ref="CQ12:CQ13" si="5">J12</f>
        <v>10</v>
      </c>
      <c r="CR12" s="183">
        <f t="shared" ref="CR12:CR13" si="6">Q12</f>
        <v>50</v>
      </c>
      <c r="CS12" s="183">
        <f t="shared" ref="CS12:CS13" si="7">P12</f>
        <v>10</v>
      </c>
      <c r="CT12" s="183">
        <f t="shared" ref="CT12:CT13" si="8">SUM(AM12:AP12)</f>
        <v>50</v>
      </c>
      <c r="CU12" s="183">
        <f t="shared" ref="CU12:CU13" si="9">SUM(BA12:BD12)</f>
        <v>243</v>
      </c>
      <c r="CV12" s="183">
        <f t="shared" ref="CV12:CV13" si="10">BO12</f>
        <v>17</v>
      </c>
      <c r="CW12" s="183">
        <f t="shared" ref="CW12:CW13" si="11">BQ12</f>
        <v>320</v>
      </c>
      <c r="CX12" s="187">
        <f t="shared" ref="CX12:DG12" si="12">SUM(R12,AQ12,BE12,BR12)</f>
        <v>345000</v>
      </c>
      <c r="CY12" s="187">
        <f t="shared" si="12"/>
        <v>1262000</v>
      </c>
      <c r="CZ12" s="187">
        <f t="shared" si="12"/>
        <v>60500</v>
      </c>
      <c r="DA12" s="187">
        <f t="shared" si="12"/>
        <v>66040</v>
      </c>
      <c r="DB12" s="187">
        <f t="shared" si="12"/>
        <v>67500</v>
      </c>
      <c r="DC12" s="187">
        <f t="shared" si="12"/>
        <v>79650</v>
      </c>
      <c r="DD12" s="187">
        <f t="shared" si="12"/>
        <v>68020</v>
      </c>
      <c r="DE12" s="187">
        <f t="shared" si="12"/>
        <v>0</v>
      </c>
      <c r="DF12" s="187">
        <f t="shared" si="12"/>
        <v>0</v>
      </c>
      <c r="DG12" s="187">
        <f t="shared" si="12"/>
        <v>0</v>
      </c>
      <c r="DH12" s="188">
        <f t="shared" ref="DH12:DH53" si="13">SUM(CX12:DG12)</f>
        <v>1948710</v>
      </c>
      <c r="DI12" s="189">
        <f t="shared" ref="DI12:DI53" si="14">SUM(R12:AA12)</f>
        <v>166520</v>
      </c>
      <c r="DJ12" s="189">
        <f t="shared" ref="DJ12:DJ53" si="15">SUM(AQ12:AZ12)</f>
        <v>1073700</v>
      </c>
      <c r="DK12" s="189">
        <f t="shared" ref="DK12:DK53" si="16">SUM(BE12:BN12)</f>
        <v>440040</v>
      </c>
      <c r="DL12" s="189">
        <f t="shared" ref="DL12:DL53" si="17">SUM(BR12:CA12)</f>
        <v>268450</v>
      </c>
    </row>
    <row r="13" spans="1:116" ht="22.5" customHeight="1">
      <c r="A13" s="20"/>
      <c r="B13" s="154"/>
      <c r="C13" s="190" t="s">
        <v>178</v>
      </c>
      <c r="D13" s="191" t="s">
        <v>172</v>
      </c>
      <c r="E13" s="192" t="s">
        <v>179</v>
      </c>
      <c r="F13" s="192" t="s">
        <v>174</v>
      </c>
      <c r="G13" s="192" t="s">
        <v>180</v>
      </c>
      <c r="H13" s="193">
        <v>226</v>
      </c>
      <c r="I13" s="182">
        <v>849</v>
      </c>
      <c r="J13" s="182">
        <v>10</v>
      </c>
      <c r="K13" s="182">
        <v>7</v>
      </c>
      <c r="L13" s="182">
        <v>1</v>
      </c>
      <c r="M13" s="194"/>
      <c r="N13" s="182">
        <v>2</v>
      </c>
      <c r="O13" s="194"/>
      <c r="P13" s="180">
        <f t="shared" si="2"/>
        <v>10</v>
      </c>
      <c r="Q13" s="182">
        <v>50</v>
      </c>
      <c r="R13" s="182">
        <v>25000</v>
      </c>
      <c r="S13" s="182">
        <v>75000</v>
      </c>
      <c r="T13" s="194"/>
      <c r="U13" s="194"/>
      <c r="V13" s="194"/>
      <c r="W13" s="194"/>
      <c r="X13" s="194"/>
      <c r="Y13" s="194"/>
      <c r="Z13" s="194"/>
      <c r="AA13" s="194"/>
      <c r="AB13" s="182">
        <v>3</v>
      </c>
      <c r="AC13" s="182">
        <v>1</v>
      </c>
      <c r="AD13" s="194"/>
      <c r="AE13" s="182">
        <v>1</v>
      </c>
      <c r="AF13" s="194"/>
      <c r="AG13" s="194"/>
      <c r="AH13" s="194"/>
      <c r="AI13" s="194"/>
      <c r="AJ13" s="194"/>
      <c r="AK13" s="194"/>
      <c r="AL13" s="194"/>
      <c r="AM13" s="182">
        <v>12</v>
      </c>
      <c r="AN13" s="194"/>
      <c r="AO13" s="194"/>
      <c r="AP13" s="194"/>
      <c r="AQ13" s="182">
        <v>40000</v>
      </c>
      <c r="AR13" s="182">
        <v>60000</v>
      </c>
      <c r="AS13" s="194"/>
      <c r="AT13" s="194"/>
      <c r="AU13" s="194"/>
      <c r="AV13" s="194"/>
      <c r="AW13" s="194"/>
      <c r="AX13" s="194"/>
      <c r="AY13" s="194"/>
      <c r="AZ13" s="194"/>
      <c r="BA13" s="182">
        <v>250</v>
      </c>
      <c r="BB13" s="182">
        <v>225</v>
      </c>
      <c r="BC13" s="182">
        <v>4</v>
      </c>
      <c r="BD13" s="194"/>
      <c r="BE13" s="182">
        <v>210000</v>
      </c>
      <c r="BF13" s="182">
        <v>350000</v>
      </c>
      <c r="BG13" s="194"/>
      <c r="BH13" s="194"/>
      <c r="BI13" s="194"/>
      <c r="BJ13" s="194"/>
      <c r="BK13" s="194"/>
      <c r="BL13" s="194"/>
      <c r="BM13" s="194"/>
      <c r="BN13" s="194"/>
      <c r="BO13" s="182">
        <v>13</v>
      </c>
      <c r="BP13" s="195" t="s">
        <v>181</v>
      </c>
      <c r="BQ13" s="182">
        <v>300</v>
      </c>
      <c r="BR13" s="182">
        <v>85000</v>
      </c>
      <c r="BS13" s="182">
        <v>240000</v>
      </c>
      <c r="BT13" s="194"/>
      <c r="BU13" s="194"/>
      <c r="BV13" s="194"/>
      <c r="BW13" s="194"/>
      <c r="BX13" s="194"/>
      <c r="BY13" s="194"/>
      <c r="BZ13" s="194"/>
      <c r="CA13" s="194"/>
      <c r="CB13" s="182">
        <v>1</v>
      </c>
      <c r="CC13" s="182">
        <v>1</v>
      </c>
      <c r="CD13" s="182">
        <v>1</v>
      </c>
      <c r="CE13" s="182">
        <v>1</v>
      </c>
      <c r="CF13" s="182">
        <v>10</v>
      </c>
      <c r="CG13" s="182">
        <v>100</v>
      </c>
      <c r="CH13" s="182">
        <v>2500</v>
      </c>
      <c r="CI13" s="180">
        <f t="shared" si="3"/>
        <v>2600</v>
      </c>
      <c r="CJ13" s="182">
        <v>1</v>
      </c>
      <c r="CK13" s="182">
        <v>300</v>
      </c>
      <c r="CL13" s="194"/>
      <c r="CM13" s="182">
        <v>1</v>
      </c>
      <c r="CN13" s="182">
        <v>50</v>
      </c>
      <c r="CO13" s="182">
        <v>4000</v>
      </c>
      <c r="CP13" s="183">
        <f t="shared" si="4"/>
        <v>2</v>
      </c>
      <c r="CQ13" s="183">
        <f t="shared" si="5"/>
        <v>10</v>
      </c>
      <c r="CR13" s="183">
        <f t="shared" si="6"/>
        <v>50</v>
      </c>
      <c r="CS13" s="183">
        <f t="shared" si="7"/>
        <v>10</v>
      </c>
      <c r="CT13" s="183">
        <f t="shared" si="8"/>
        <v>12</v>
      </c>
      <c r="CU13" s="183">
        <f t="shared" si="9"/>
        <v>479</v>
      </c>
      <c r="CV13" s="183">
        <f t="shared" si="10"/>
        <v>13</v>
      </c>
      <c r="CW13" s="183">
        <f t="shared" si="11"/>
        <v>300</v>
      </c>
      <c r="CX13" s="187">
        <f t="shared" ref="CX13:DG13" si="18">SUM(R13,AQ13,BE13,BR13)</f>
        <v>360000</v>
      </c>
      <c r="CY13" s="187">
        <f t="shared" si="18"/>
        <v>725000</v>
      </c>
      <c r="CZ13" s="187">
        <f t="shared" si="18"/>
        <v>0</v>
      </c>
      <c r="DA13" s="187">
        <f t="shared" si="18"/>
        <v>0</v>
      </c>
      <c r="DB13" s="187">
        <f t="shared" si="18"/>
        <v>0</v>
      </c>
      <c r="DC13" s="187">
        <f t="shared" si="18"/>
        <v>0</v>
      </c>
      <c r="DD13" s="187">
        <f t="shared" si="18"/>
        <v>0</v>
      </c>
      <c r="DE13" s="187">
        <f t="shared" si="18"/>
        <v>0</v>
      </c>
      <c r="DF13" s="187">
        <f t="shared" si="18"/>
        <v>0</v>
      </c>
      <c r="DG13" s="187">
        <f t="shared" si="18"/>
        <v>0</v>
      </c>
      <c r="DH13" s="196">
        <f t="shared" si="13"/>
        <v>1085000</v>
      </c>
      <c r="DI13" s="197">
        <f t="shared" si="14"/>
        <v>100000</v>
      </c>
      <c r="DJ13" s="197">
        <f t="shared" si="15"/>
        <v>100000</v>
      </c>
      <c r="DK13" s="197">
        <f t="shared" si="16"/>
        <v>560000</v>
      </c>
      <c r="DL13" s="197">
        <f t="shared" si="17"/>
        <v>325000</v>
      </c>
    </row>
    <row r="14" spans="1:116" ht="24" customHeight="1">
      <c r="A14" s="20"/>
      <c r="B14" s="154"/>
      <c r="C14" s="190"/>
      <c r="D14" s="256"/>
      <c r="E14" s="244"/>
      <c r="F14" s="244"/>
      <c r="G14" s="245"/>
      <c r="H14" s="199">
        <f t="shared" ref="H14:BO14" si="19">SUM(H12:H13)</f>
        <v>568</v>
      </c>
      <c r="I14" s="199">
        <f t="shared" si="19"/>
        <v>1960</v>
      </c>
      <c r="J14" s="199">
        <f t="shared" si="19"/>
        <v>20</v>
      </c>
      <c r="K14" s="199">
        <f t="shared" si="19"/>
        <v>11</v>
      </c>
      <c r="L14" s="199">
        <f t="shared" si="19"/>
        <v>1</v>
      </c>
      <c r="M14" s="199">
        <f t="shared" si="19"/>
        <v>0</v>
      </c>
      <c r="N14" s="199">
        <f t="shared" si="19"/>
        <v>7</v>
      </c>
      <c r="O14" s="199">
        <f t="shared" si="19"/>
        <v>1</v>
      </c>
      <c r="P14" s="199">
        <f t="shared" si="19"/>
        <v>20</v>
      </c>
      <c r="Q14" s="199">
        <f t="shared" si="19"/>
        <v>100</v>
      </c>
      <c r="R14" s="199">
        <f t="shared" si="19"/>
        <v>55000</v>
      </c>
      <c r="S14" s="199">
        <f t="shared" si="19"/>
        <v>125000</v>
      </c>
      <c r="T14" s="199">
        <f t="shared" si="19"/>
        <v>12000</v>
      </c>
      <c r="U14" s="199">
        <f t="shared" si="19"/>
        <v>15000</v>
      </c>
      <c r="V14" s="199">
        <f t="shared" si="19"/>
        <v>15000</v>
      </c>
      <c r="W14" s="199">
        <f t="shared" si="19"/>
        <v>29000</v>
      </c>
      <c r="X14" s="199">
        <f t="shared" si="19"/>
        <v>15520</v>
      </c>
      <c r="Y14" s="199">
        <f t="shared" si="19"/>
        <v>0</v>
      </c>
      <c r="Z14" s="199">
        <f t="shared" si="19"/>
        <v>0</v>
      </c>
      <c r="AA14" s="199">
        <f t="shared" si="19"/>
        <v>0</v>
      </c>
      <c r="AB14" s="199">
        <f t="shared" si="19"/>
        <v>7</v>
      </c>
      <c r="AC14" s="199">
        <f t="shared" si="19"/>
        <v>1</v>
      </c>
      <c r="AD14" s="199">
        <f t="shared" si="19"/>
        <v>0</v>
      </c>
      <c r="AE14" s="199">
        <f t="shared" si="19"/>
        <v>2</v>
      </c>
      <c r="AF14" s="199">
        <f t="shared" si="19"/>
        <v>0</v>
      </c>
      <c r="AG14" s="199">
        <f t="shared" si="19"/>
        <v>0</v>
      </c>
      <c r="AH14" s="199">
        <f t="shared" si="19"/>
        <v>0</v>
      </c>
      <c r="AI14" s="199">
        <f t="shared" si="19"/>
        <v>0</v>
      </c>
      <c r="AJ14" s="199">
        <f t="shared" si="19"/>
        <v>1</v>
      </c>
      <c r="AK14" s="199">
        <f t="shared" si="19"/>
        <v>0</v>
      </c>
      <c r="AL14" s="199">
        <f t="shared" si="19"/>
        <v>0</v>
      </c>
      <c r="AM14" s="199">
        <f t="shared" si="19"/>
        <v>54</v>
      </c>
      <c r="AN14" s="199">
        <f t="shared" si="19"/>
        <v>8</v>
      </c>
      <c r="AO14" s="199">
        <f t="shared" si="19"/>
        <v>0</v>
      </c>
      <c r="AP14" s="199">
        <f t="shared" si="19"/>
        <v>0</v>
      </c>
      <c r="AQ14" s="199">
        <f t="shared" si="19"/>
        <v>115000</v>
      </c>
      <c r="AR14" s="199">
        <f t="shared" si="19"/>
        <v>960000</v>
      </c>
      <c r="AS14" s="199">
        <f t="shared" si="19"/>
        <v>20000</v>
      </c>
      <c r="AT14" s="199">
        <f t="shared" si="19"/>
        <v>20500</v>
      </c>
      <c r="AU14" s="199">
        <f t="shared" si="19"/>
        <v>21000</v>
      </c>
      <c r="AV14" s="199">
        <f t="shared" si="19"/>
        <v>18200</v>
      </c>
      <c r="AW14" s="199">
        <f t="shared" si="19"/>
        <v>19000</v>
      </c>
      <c r="AX14" s="199">
        <f t="shared" si="19"/>
        <v>0</v>
      </c>
      <c r="AY14" s="199">
        <f t="shared" si="19"/>
        <v>0</v>
      </c>
      <c r="AZ14" s="199">
        <f t="shared" si="19"/>
        <v>0</v>
      </c>
      <c r="BA14" s="199">
        <f t="shared" si="19"/>
        <v>368</v>
      </c>
      <c r="BB14" s="199">
        <f t="shared" si="19"/>
        <v>350</v>
      </c>
      <c r="BC14" s="199">
        <f t="shared" si="19"/>
        <v>4</v>
      </c>
      <c r="BD14" s="199">
        <f t="shared" si="19"/>
        <v>0</v>
      </c>
      <c r="BE14" s="199">
        <f t="shared" si="19"/>
        <v>355000</v>
      </c>
      <c r="BF14" s="199">
        <f t="shared" si="19"/>
        <v>550000</v>
      </c>
      <c r="BG14" s="199">
        <f t="shared" si="19"/>
        <v>18500</v>
      </c>
      <c r="BH14" s="199">
        <f t="shared" si="19"/>
        <v>18540</v>
      </c>
      <c r="BI14" s="199">
        <f t="shared" si="19"/>
        <v>19000</v>
      </c>
      <c r="BJ14" s="199">
        <f t="shared" si="19"/>
        <v>19000</v>
      </c>
      <c r="BK14" s="199">
        <f t="shared" si="19"/>
        <v>20000</v>
      </c>
      <c r="BL14" s="199">
        <f t="shared" si="19"/>
        <v>0</v>
      </c>
      <c r="BM14" s="199">
        <f t="shared" si="19"/>
        <v>0</v>
      </c>
      <c r="BN14" s="199">
        <f t="shared" si="19"/>
        <v>0</v>
      </c>
      <c r="BO14" s="199">
        <f t="shared" si="19"/>
        <v>30</v>
      </c>
      <c r="BP14" s="200" t="str">
        <f>"1."&amp;BP12&amp;" 2."&amp;BP13</f>
        <v>1.การเชื่อมโยงแหล่งท่องเที่ยว 2.การปรับภูมิทัศน์</v>
      </c>
      <c r="BQ14" s="199">
        <f t="shared" ref="BQ14:CI14" si="20">SUM(BQ12:BQ13)</f>
        <v>620</v>
      </c>
      <c r="BR14" s="199">
        <f t="shared" si="20"/>
        <v>180000</v>
      </c>
      <c r="BS14" s="199">
        <f t="shared" si="20"/>
        <v>352000</v>
      </c>
      <c r="BT14" s="199">
        <f t="shared" si="20"/>
        <v>10000</v>
      </c>
      <c r="BU14" s="199">
        <f t="shared" si="20"/>
        <v>12000</v>
      </c>
      <c r="BV14" s="199">
        <f t="shared" si="20"/>
        <v>12500</v>
      </c>
      <c r="BW14" s="199">
        <f t="shared" si="20"/>
        <v>13450</v>
      </c>
      <c r="BX14" s="199">
        <f t="shared" si="20"/>
        <v>13500</v>
      </c>
      <c r="BY14" s="199">
        <f t="shared" si="20"/>
        <v>0</v>
      </c>
      <c r="BZ14" s="199">
        <f t="shared" si="20"/>
        <v>0</v>
      </c>
      <c r="CA14" s="199">
        <f t="shared" si="20"/>
        <v>0</v>
      </c>
      <c r="CB14" s="199">
        <f t="shared" si="20"/>
        <v>2</v>
      </c>
      <c r="CC14" s="199">
        <f t="shared" si="20"/>
        <v>2</v>
      </c>
      <c r="CD14" s="199">
        <f t="shared" si="20"/>
        <v>2</v>
      </c>
      <c r="CE14" s="199">
        <f t="shared" si="20"/>
        <v>2</v>
      </c>
      <c r="CF14" s="199">
        <f t="shared" si="20"/>
        <v>20</v>
      </c>
      <c r="CG14" s="199">
        <f t="shared" si="20"/>
        <v>350</v>
      </c>
      <c r="CH14" s="199">
        <f t="shared" si="20"/>
        <v>5500</v>
      </c>
      <c r="CI14" s="199">
        <f t="shared" si="20"/>
        <v>5850</v>
      </c>
      <c r="CJ14" s="199">
        <f>COUNTIF(CJ12:CJ13,23)</f>
        <v>0</v>
      </c>
      <c r="CK14" s="199">
        <f t="shared" ref="CK14:DG14" si="21">SUM(CK12:CK13)</f>
        <v>680</v>
      </c>
      <c r="CL14" s="199">
        <f t="shared" si="21"/>
        <v>0</v>
      </c>
      <c r="CM14" s="199">
        <f t="shared" si="21"/>
        <v>2</v>
      </c>
      <c r="CN14" s="199">
        <f t="shared" si="21"/>
        <v>90</v>
      </c>
      <c r="CO14" s="199">
        <f t="shared" si="21"/>
        <v>6000</v>
      </c>
      <c r="CP14" s="199">
        <f t="shared" si="21"/>
        <v>4</v>
      </c>
      <c r="CQ14" s="199">
        <f t="shared" si="21"/>
        <v>20</v>
      </c>
      <c r="CR14" s="199">
        <f t="shared" si="21"/>
        <v>100</v>
      </c>
      <c r="CS14" s="199">
        <f t="shared" si="21"/>
        <v>20</v>
      </c>
      <c r="CT14" s="199">
        <f t="shared" si="21"/>
        <v>62</v>
      </c>
      <c r="CU14" s="199">
        <f t="shared" si="21"/>
        <v>722</v>
      </c>
      <c r="CV14" s="199">
        <f t="shared" si="21"/>
        <v>30</v>
      </c>
      <c r="CW14" s="199">
        <f t="shared" si="21"/>
        <v>620</v>
      </c>
      <c r="CX14" s="199">
        <f t="shared" si="21"/>
        <v>705000</v>
      </c>
      <c r="CY14" s="199">
        <f t="shared" si="21"/>
        <v>1987000</v>
      </c>
      <c r="CZ14" s="199">
        <f t="shared" si="21"/>
        <v>60500</v>
      </c>
      <c r="DA14" s="199">
        <f t="shared" si="21"/>
        <v>66040</v>
      </c>
      <c r="DB14" s="199">
        <f t="shared" si="21"/>
        <v>67500</v>
      </c>
      <c r="DC14" s="199">
        <f t="shared" si="21"/>
        <v>79650</v>
      </c>
      <c r="DD14" s="199">
        <f t="shared" si="21"/>
        <v>68020</v>
      </c>
      <c r="DE14" s="199">
        <f t="shared" si="21"/>
        <v>0</v>
      </c>
      <c r="DF14" s="199">
        <f t="shared" si="21"/>
        <v>0</v>
      </c>
      <c r="DG14" s="199">
        <f t="shared" si="21"/>
        <v>0</v>
      </c>
      <c r="DH14" s="196">
        <f t="shared" si="13"/>
        <v>3033710</v>
      </c>
      <c r="DI14" s="197">
        <f t="shared" si="14"/>
        <v>266520</v>
      </c>
      <c r="DJ14" s="197">
        <f t="shared" si="15"/>
        <v>1173700</v>
      </c>
      <c r="DK14" s="197">
        <f t="shared" si="16"/>
        <v>1000040</v>
      </c>
      <c r="DL14" s="197">
        <f t="shared" si="17"/>
        <v>593450</v>
      </c>
    </row>
    <row r="15" spans="1:116" ht="22.5" customHeight="1">
      <c r="A15" s="20"/>
      <c r="B15" s="154"/>
      <c r="C15" s="201" t="s">
        <v>182</v>
      </c>
      <c r="D15" s="175" t="s">
        <v>183</v>
      </c>
      <c r="E15" s="176" t="s">
        <v>184</v>
      </c>
      <c r="F15" s="176">
        <v>1</v>
      </c>
      <c r="G15" s="176" t="s">
        <v>185</v>
      </c>
      <c r="H15" s="177">
        <v>236</v>
      </c>
      <c r="I15" s="178">
        <v>666</v>
      </c>
      <c r="J15" s="179"/>
      <c r="K15" s="178">
        <v>6</v>
      </c>
      <c r="L15" s="178">
        <v>1</v>
      </c>
      <c r="M15" s="178">
        <v>1</v>
      </c>
      <c r="N15" s="178">
        <v>2</v>
      </c>
      <c r="O15" s="179"/>
      <c r="P15" s="180">
        <f t="shared" ref="P15:P18" si="22">SUM(K15:O15)</f>
        <v>10</v>
      </c>
      <c r="Q15" s="202">
        <v>175</v>
      </c>
      <c r="R15" s="203">
        <v>7000</v>
      </c>
      <c r="S15" s="202">
        <v>7000</v>
      </c>
      <c r="T15" s="202">
        <v>7500</v>
      </c>
      <c r="U15" s="202">
        <v>8000</v>
      </c>
      <c r="V15" s="202">
        <v>8000</v>
      </c>
      <c r="W15" s="179"/>
      <c r="X15" s="179"/>
      <c r="Y15" s="179"/>
      <c r="Z15" s="179"/>
      <c r="AA15" s="179"/>
      <c r="AB15" s="179"/>
      <c r="AC15" s="205"/>
      <c r="AD15" s="205"/>
      <c r="AE15" s="205"/>
      <c r="AF15" s="206">
        <v>1</v>
      </c>
      <c r="AG15" s="205"/>
      <c r="AH15" s="205"/>
      <c r="AI15" s="205"/>
      <c r="AJ15" s="205"/>
      <c r="AK15" s="205"/>
      <c r="AL15" s="206">
        <v>1</v>
      </c>
      <c r="AM15" s="179"/>
      <c r="AN15" s="178">
        <v>10</v>
      </c>
      <c r="AO15" s="179"/>
      <c r="AP15" s="179"/>
      <c r="AQ15" s="179"/>
      <c r="AR15" s="178">
        <v>0</v>
      </c>
      <c r="AS15" s="179"/>
      <c r="AT15" s="179"/>
      <c r="AU15" s="179"/>
      <c r="AV15" s="179"/>
      <c r="AW15" s="179"/>
      <c r="AX15" s="179"/>
      <c r="AY15" s="179"/>
      <c r="AZ15" s="179"/>
      <c r="BA15" s="179"/>
      <c r="BB15" s="179"/>
      <c r="BC15" s="178">
        <v>1</v>
      </c>
      <c r="BD15" s="179"/>
      <c r="BE15" s="179"/>
      <c r="BF15" s="179"/>
      <c r="BG15" s="179"/>
      <c r="BH15" s="179"/>
      <c r="BI15" s="179"/>
      <c r="BJ15" s="179"/>
      <c r="BK15" s="179"/>
      <c r="BL15" s="179"/>
      <c r="BM15" s="179"/>
      <c r="BN15" s="179"/>
      <c r="BO15" s="179"/>
      <c r="BP15" s="207"/>
      <c r="BQ15" s="179"/>
      <c r="BR15" s="179"/>
      <c r="BS15" s="179"/>
      <c r="BT15" s="179"/>
      <c r="BU15" s="179"/>
      <c r="BV15" s="179"/>
      <c r="BW15" s="179"/>
      <c r="BX15" s="179"/>
      <c r="BY15" s="179"/>
      <c r="BZ15" s="179"/>
      <c r="CA15" s="179"/>
      <c r="CB15" s="178">
        <v>1</v>
      </c>
      <c r="CC15" s="178">
        <v>1</v>
      </c>
      <c r="CD15" s="179"/>
      <c r="CE15" s="179"/>
      <c r="CF15" s="178">
        <v>2</v>
      </c>
      <c r="CG15" s="179"/>
      <c r="CH15" s="179"/>
      <c r="CI15" s="180">
        <f t="shared" ref="CI15:CI18" si="23">SUM(CG15:CH15)</f>
        <v>0</v>
      </c>
      <c r="CJ15" s="194"/>
      <c r="CK15" s="179"/>
      <c r="CL15" s="179"/>
      <c r="CM15" s="178" t="s">
        <v>186</v>
      </c>
      <c r="CN15" s="179"/>
      <c r="CO15" s="179"/>
      <c r="CP15" s="183">
        <f t="shared" ref="CP15:CP18" si="24">SUM(AC15:AL15)</f>
        <v>2</v>
      </c>
      <c r="CQ15" s="183">
        <f t="shared" ref="CQ15:CQ18" si="25">J15</f>
        <v>0</v>
      </c>
      <c r="CR15" s="183">
        <f t="shared" ref="CR15:CR18" si="26">Q15</f>
        <v>175</v>
      </c>
      <c r="CS15" s="183">
        <f t="shared" ref="CS15:CS18" si="27">P15</f>
        <v>10</v>
      </c>
      <c r="CT15" s="183">
        <f t="shared" ref="CT15:CT18" si="28">SUM(AM15:AP15)</f>
        <v>10</v>
      </c>
      <c r="CU15" s="183">
        <f t="shared" ref="CU15:CU18" si="29">SUM(BA15:BD15)</f>
        <v>1</v>
      </c>
      <c r="CV15" s="183">
        <f t="shared" ref="CV15:CV18" si="30">BO15</f>
        <v>0</v>
      </c>
      <c r="CW15" s="183">
        <f t="shared" ref="CW15:CW18" si="31">BQ15</f>
        <v>0</v>
      </c>
      <c r="CX15" s="187">
        <f t="shared" ref="CX15:DG15" si="32">SUM(R15,AQ15,BE15,BR15)</f>
        <v>7000</v>
      </c>
      <c r="CY15" s="187">
        <f t="shared" si="32"/>
        <v>7000</v>
      </c>
      <c r="CZ15" s="187">
        <f t="shared" si="32"/>
        <v>7500</v>
      </c>
      <c r="DA15" s="187">
        <f t="shared" si="32"/>
        <v>8000</v>
      </c>
      <c r="DB15" s="187">
        <f t="shared" si="32"/>
        <v>8000</v>
      </c>
      <c r="DC15" s="187">
        <f t="shared" si="32"/>
        <v>0</v>
      </c>
      <c r="DD15" s="187">
        <f t="shared" si="32"/>
        <v>0</v>
      </c>
      <c r="DE15" s="187">
        <f t="shared" si="32"/>
        <v>0</v>
      </c>
      <c r="DF15" s="187">
        <f t="shared" si="32"/>
        <v>0</v>
      </c>
      <c r="DG15" s="187">
        <f t="shared" si="32"/>
        <v>0</v>
      </c>
      <c r="DH15" s="196">
        <f t="shared" si="13"/>
        <v>37500</v>
      </c>
      <c r="DI15" s="197">
        <f t="shared" si="14"/>
        <v>37500</v>
      </c>
      <c r="DJ15" s="197">
        <f t="shared" si="15"/>
        <v>0</v>
      </c>
      <c r="DK15" s="197">
        <f t="shared" si="16"/>
        <v>0</v>
      </c>
      <c r="DL15" s="197">
        <f t="shared" si="17"/>
        <v>0</v>
      </c>
    </row>
    <row r="16" spans="1:116" ht="22.5" customHeight="1">
      <c r="A16" s="20"/>
      <c r="B16" s="154"/>
      <c r="C16" s="208" t="s">
        <v>187</v>
      </c>
      <c r="D16" s="191" t="s">
        <v>183</v>
      </c>
      <c r="E16" s="192" t="s">
        <v>188</v>
      </c>
      <c r="F16" s="192">
        <v>1</v>
      </c>
      <c r="G16" s="192" t="s">
        <v>189</v>
      </c>
      <c r="H16" s="193">
        <v>115</v>
      </c>
      <c r="I16" s="182">
        <v>309</v>
      </c>
      <c r="J16" s="194"/>
      <c r="K16" s="182">
        <v>6</v>
      </c>
      <c r="L16" s="182"/>
      <c r="M16" s="194"/>
      <c r="N16" s="182">
        <v>1</v>
      </c>
      <c r="O16" s="182">
        <v>3</v>
      </c>
      <c r="P16" s="180">
        <f t="shared" si="22"/>
        <v>10</v>
      </c>
      <c r="Q16" s="209">
        <v>50</v>
      </c>
      <c r="R16" s="209">
        <v>0</v>
      </c>
      <c r="S16" s="209">
        <v>0</v>
      </c>
      <c r="T16" s="209">
        <v>0</v>
      </c>
      <c r="U16" s="209">
        <v>0</v>
      </c>
      <c r="V16" s="210">
        <v>2500</v>
      </c>
      <c r="W16" s="209">
        <v>3700</v>
      </c>
      <c r="X16" s="182">
        <v>6200</v>
      </c>
      <c r="Y16" s="182">
        <v>1400</v>
      </c>
      <c r="Z16" s="182"/>
      <c r="AA16" s="182"/>
      <c r="AB16" s="182">
        <v>5</v>
      </c>
      <c r="AC16" s="211">
        <v>1</v>
      </c>
      <c r="AD16" s="212"/>
      <c r="AE16" s="212"/>
      <c r="AF16" s="211">
        <v>1</v>
      </c>
      <c r="AG16" s="212"/>
      <c r="AH16" s="212"/>
      <c r="AI16" s="212"/>
      <c r="AJ16" s="212"/>
      <c r="AK16" s="211">
        <v>1</v>
      </c>
      <c r="AL16" s="212"/>
      <c r="AM16" s="194"/>
      <c r="AN16" s="182">
        <v>10</v>
      </c>
      <c r="AO16" s="194"/>
      <c r="AP16" s="194"/>
      <c r="AQ16" s="182">
        <v>0</v>
      </c>
      <c r="AR16" s="182">
        <v>0</v>
      </c>
      <c r="AS16" s="182">
        <v>0</v>
      </c>
      <c r="AT16" s="182">
        <v>0</v>
      </c>
      <c r="AU16" s="182">
        <v>0</v>
      </c>
      <c r="AV16" s="182">
        <v>0</v>
      </c>
      <c r="AW16" s="182">
        <v>0</v>
      </c>
      <c r="AX16" s="182">
        <v>0</v>
      </c>
      <c r="AY16" s="194"/>
      <c r="AZ16" s="194"/>
      <c r="BA16" s="182">
        <v>3</v>
      </c>
      <c r="BB16" s="182">
        <v>1</v>
      </c>
      <c r="BC16" s="182">
        <v>1</v>
      </c>
      <c r="BD16" s="194"/>
      <c r="BE16" s="182">
        <v>0</v>
      </c>
      <c r="BF16" s="182">
        <v>0</v>
      </c>
      <c r="BG16" s="182">
        <v>0</v>
      </c>
      <c r="BH16" s="182">
        <v>0</v>
      </c>
      <c r="BI16" s="182">
        <v>1000</v>
      </c>
      <c r="BJ16" s="182">
        <v>1440</v>
      </c>
      <c r="BK16" s="182">
        <v>3200</v>
      </c>
      <c r="BL16" s="182">
        <v>1100</v>
      </c>
      <c r="BM16" s="194"/>
      <c r="BN16" s="194"/>
      <c r="BO16" s="182">
        <v>2</v>
      </c>
      <c r="BP16" s="195" t="s">
        <v>190</v>
      </c>
      <c r="BQ16" s="194"/>
      <c r="BR16" s="194"/>
      <c r="BS16" s="194"/>
      <c r="BT16" s="194"/>
      <c r="BU16" s="194"/>
      <c r="BV16" s="182">
        <v>2200</v>
      </c>
      <c r="BW16" s="182">
        <v>3600</v>
      </c>
      <c r="BX16" s="182">
        <v>4400</v>
      </c>
      <c r="BY16" s="182">
        <v>1000</v>
      </c>
      <c r="BZ16" s="194"/>
      <c r="CA16" s="194"/>
      <c r="CB16" s="182">
        <v>1</v>
      </c>
      <c r="CC16" s="182">
        <v>1</v>
      </c>
      <c r="CD16" s="182">
        <v>0</v>
      </c>
      <c r="CE16" s="182">
        <v>0</v>
      </c>
      <c r="CF16" s="182">
        <v>2</v>
      </c>
      <c r="CG16" s="182">
        <v>0</v>
      </c>
      <c r="CH16" s="182">
        <v>0</v>
      </c>
      <c r="CI16" s="180">
        <f t="shared" si="23"/>
        <v>0</v>
      </c>
      <c r="CJ16" s="194"/>
      <c r="CK16" s="182">
        <v>309</v>
      </c>
      <c r="CL16" s="182">
        <v>1</v>
      </c>
      <c r="CM16" s="182"/>
      <c r="CN16" s="182">
        <v>20</v>
      </c>
      <c r="CO16" s="182">
        <v>5000</v>
      </c>
      <c r="CP16" s="183">
        <f t="shared" si="24"/>
        <v>3</v>
      </c>
      <c r="CQ16" s="183">
        <f t="shared" si="25"/>
        <v>0</v>
      </c>
      <c r="CR16" s="183">
        <f t="shared" si="26"/>
        <v>50</v>
      </c>
      <c r="CS16" s="183">
        <f t="shared" si="27"/>
        <v>10</v>
      </c>
      <c r="CT16" s="183">
        <f t="shared" si="28"/>
        <v>10</v>
      </c>
      <c r="CU16" s="183">
        <f t="shared" si="29"/>
        <v>5</v>
      </c>
      <c r="CV16" s="183">
        <f t="shared" si="30"/>
        <v>2</v>
      </c>
      <c r="CW16" s="183">
        <f t="shared" si="31"/>
        <v>0</v>
      </c>
      <c r="CX16" s="187">
        <f t="shared" ref="CX16:DG16" si="33">SUM(R16,AQ16,BE16,BR16)</f>
        <v>0</v>
      </c>
      <c r="CY16" s="187">
        <f t="shared" si="33"/>
        <v>0</v>
      </c>
      <c r="CZ16" s="187">
        <f t="shared" si="33"/>
        <v>0</v>
      </c>
      <c r="DA16" s="187">
        <f t="shared" si="33"/>
        <v>0</v>
      </c>
      <c r="DB16" s="187">
        <f t="shared" si="33"/>
        <v>5700</v>
      </c>
      <c r="DC16" s="187">
        <f t="shared" si="33"/>
        <v>8740</v>
      </c>
      <c r="DD16" s="187">
        <f t="shared" si="33"/>
        <v>13800</v>
      </c>
      <c r="DE16" s="187">
        <f t="shared" si="33"/>
        <v>3500</v>
      </c>
      <c r="DF16" s="187">
        <f t="shared" si="33"/>
        <v>0</v>
      </c>
      <c r="DG16" s="187">
        <f t="shared" si="33"/>
        <v>0</v>
      </c>
      <c r="DH16" s="196">
        <f t="shared" si="13"/>
        <v>31740</v>
      </c>
      <c r="DI16" s="197">
        <f t="shared" si="14"/>
        <v>13800</v>
      </c>
      <c r="DJ16" s="197">
        <f t="shared" si="15"/>
        <v>0</v>
      </c>
      <c r="DK16" s="197">
        <f t="shared" si="16"/>
        <v>6740</v>
      </c>
      <c r="DL16" s="197">
        <f t="shared" si="17"/>
        <v>11200</v>
      </c>
    </row>
    <row r="17" spans="1:116" ht="22.5" customHeight="1">
      <c r="A17" s="20"/>
      <c r="B17" s="154"/>
      <c r="C17" s="208" t="s">
        <v>191</v>
      </c>
      <c r="D17" s="191" t="s">
        <v>183</v>
      </c>
      <c r="E17" s="192" t="s">
        <v>188</v>
      </c>
      <c r="F17" s="192">
        <v>6</v>
      </c>
      <c r="G17" s="192" t="s">
        <v>192</v>
      </c>
      <c r="H17" s="193">
        <v>139</v>
      </c>
      <c r="I17" s="182">
        <v>380</v>
      </c>
      <c r="J17" s="194"/>
      <c r="K17" s="182">
        <v>7</v>
      </c>
      <c r="L17" s="194"/>
      <c r="M17" s="194"/>
      <c r="N17" s="182">
        <v>2</v>
      </c>
      <c r="O17" s="182">
        <v>1</v>
      </c>
      <c r="P17" s="180">
        <f t="shared" si="22"/>
        <v>10</v>
      </c>
      <c r="Q17" s="209">
        <v>50</v>
      </c>
      <c r="R17" s="209">
        <v>0</v>
      </c>
      <c r="S17" s="182">
        <v>0</v>
      </c>
      <c r="T17" s="182">
        <v>0</v>
      </c>
      <c r="U17" s="182">
        <v>0</v>
      </c>
      <c r="V17" s="182">
        <v>4000</v>
      </c>
      <c r="W17" s="182">
        <v>6000</v>
      </c>
      <c r="X17" s="182">
        <v>6700</v>
      </c>
      <c r="Y17" s="182">
        <v>1600</v>
      </c>
      <c r="Z17" s="182"/>
      <c r="AA17" s="182"/>
      <c r="AB17" s="182">
        <v>5</v>
      </c>
      <c r="AC17" s="211">
        <v>1</v>
      </c>
      <c r="AD17" s="212"/>
      <c r="AE17" s="212"/>
      <c r="AF17" s="211">
        <v>1</v>
      </c>
      <c r="AG17" s="212"/>
      <c r="AH17" s="212"/>
      <c r="AI17" s="212"/>
      <c r="AJ17" s="211">
        <v>1</v>
      </c>
      <c r="AK17" s="211">
        <v>1</v>
      </c>
      <c r="AL17" s="211">
        <v>1</v>
      </c>
      <c r="AM17" s="194"/>
      <c r="AN17" s="182">
        <v>10</v>
      </c>
      <c r="AO17" s="194"/>
      <c r="AP17" s="194"/>
      <c r="AQ17" s="182">
        <v>0</v>
      </c>
      <c r="AR17" s="182">
        <v>0</v>
      </c>
      <c r="AS17" s="182">
        <v>0</v>
      </c>
      <c r="AT17" s="182">
        <v>0</v>
      </c>
      <c r="AU17" s="182">
        <v>0</v>
      </c>
      <c r="AV17" s="182">
        <v>0</v>
      </c>
      <c r="AW17" s="182">
        <v>0</v>
      </c>
      <c r="AX17" s="182">
        <v>0</v>
      </c>
      <c r="AY17" s="194"/>
      <c r="AZ17" s="194"/>
      <c r="BA17" s="182">
        <v>2</v>
      </c>
      <c r="BB17" s="182">
        <v>2</v>
      </c>
      <c r="BC17" s="182">
        <v>1</v>
      </c>
      <c r="BD17" s="194"/>
      <c r="BE17" s="182">
        <v>0</v>
      </c>
      <c r="BF17" s="182">
        <v>0</v>
      </c>
      <c r="BG17" s="182">
        <v>0</v>
      </c>
      <c r="BH17" s="182">
        <v>0</v>
      </c>
      <c r="BI17" s="182">
        <v>1200</v>
      </c>
      <c r="BJ17" s="182">
        <v>1510</v>
      </c>
      <c r="BK17" s="182">
        <v>1620</v>
      </c>
      <c r="BL17" s="182">
        <v>0</v>
      </c>
      <c r="BM17" s="194"/>
      <c r="BN17" s="194"/>
      <c r="BO17" s="182">
        <v>2</v>
      </c>
      <c r="BP17" s="195" t="s">
        <v>193</v>
      </c>
      <c r="BQ17" s="194"/>
      <c r="BR17" s="194"/>
      <c r="BS17" s="194"/>
      <c r="BT17" s="194"/>
      <c r="BU17" s="194"/>
      <c r="BV17" s="182">
        <v>800</v>
      </c>
      <c r="BW17" s="182">
        <v>1000</v>
      </c>
      <c r="BX17" s="182">
        <v>800</v>
      </c>
      <c r="BY17" s="182">
        <v>0</v>
      </c>
      <c r="BZ17" s="194"/>
      <c r="CA17" s="194"/>
      <c r="CB17" s="182">
        <v>1</v>
      </c>
      <c r="CC17" s="182">
        <v>1</v>
      </c>
      <c r="CD17" s="182">
        <v>0</v>
      </c>
      <c r="CE17" s="182">
        <v>0</v>
      </c>
      <c r="CF17" s="182">
        <v>2</v>
      </c>
      <c r="CG17" s="182">
        <v>0</v>
      </c>
      <c r="CH17" s="182">
        <v>0</v>
      </c>
      <c r="CI17" s="180">
        <f t="shared" si="23"/>
        <v>0</v>
      </c>
      <c r="CJ17" s="194"/>
      <c r="CK17" s="182">
        <v>143</v>
      </c>
      <c r="CL17" s="182">
        <v>1</v>
      </c>
      <c r="CM17" s="194"/>
      <c r="CN17" s="182">
        <v>60</v>
      </c>
      <c r="CO17" s="182">
        <v>10000</v>
      </c>
      <c r="CP17" s="183">
        <f t="shared" si="24"/>
        <v>5</v>
      </c>
      <c r="CQ17" s="183">
        <f t="shared" si="25"/>
        <v>0</v>
      </c>
      <c r="CR17" s="183">
        <f t="shared" si="26"/>
        <v>50</v>
      </c>
      <c r="CS17" s="183">
        <f t="shared" si="27"/>
        <v>10</v>
      </c>
      <c r="CT17" s="183">
        <f t="shared" si="28"/>
        <v>10</v>
      </c>
      <c r="CU17" s="183">
        <f t="shared" si="29"/>
        <v>5</v>
      </c>
      <c r="CV17" s="183">
        <f t="shared" si="30"/>
        <v>2</v>
      </c>
      <c r="CW17" s="183">
        <f t="shared" si="31"/>
        <v>0</v>
      </c>
      <c r="CX17" s="187">
        <f t="shared" ref="CX17:DG17" si="34">SUM(R17,AQ17,BE17,BR17)</f>
        <v>0</v>
      </c>
      <c r="CY17" s="187">
        <f t="shared" si="34"/>
        <v>0</v>
      </c>
      <c r="CZ17" s="187">
        <f t="shared" si="34"/>
        <v>0</v>
      </c>
      <c r="DA17" s="187">
        <f t="shared" si="34"/>
        <v>0</v>
      </c>
      <c r="DB17" s="187">
        <f t="shared" si="34"/>
        <v>6000</v>
      </c>
      <c r="DC17" s="187">
        <f t="shared" si="34"/>
        <v>8510</v>
      </c>
      <c r="DD17" s="187">
        <f t="shared" si="34"/>
        <v>9120</v>
      </c>
      <c r="DE17" s="187">
        <f t="shared" si="34"/>
        <v>1600</v>
      </c>
      <c r="DF17" s="187">
        <f t="shared" si="34"/>
        <v>0</v>
      </c>
      <c r="DG17" s="187">
        <f t="shared" si="34"/>
        <v>0</v>
      </c>
      <c r="DH17" s="196">
        <f t="shared" si="13"/>
        <v>25230</v>
      </c>
      <c r="DI17" s="197">
        <f t="shared" si="14"/>
        <v>18300</v>
      </c>
      <c r="DJ17" s="197">
        <f t="shared" si="15"/>
        <v>0</v>
      </c>
      <c r="DK17" s="197">
        <f t="shared" si="16"/>
        <v>4330</v>
      </c>
      <c r="DL17" s="197">
        <f t="shared" si="17"/>
        <v>2600</v>
      </c>
    </row>
    <row r="18" spans="1:116" ht="22.5" customHeight="1">
      <c r="A18" s="20"/>
      <c r="B18" s="154"/>
      <c r="C18" s="208" t="s">
        <v>194</v>
      </c>
      <c r="D18" s="191" t="s">
        <v>183</v>
      </c>
      <c r="E18" s="192" t="s">
        <v>195</v>
      </c>
      <c r="F18" s="192">
        <v>4</v>
      </c>
      <c r="G18" s="192" t="s">
        <v>196</v>
      </c>
      <c r="H18" s="193">
        <v>115</v>
      </c>
      <c r="I18" s="182">
        <v>290</v>
      </c>
      <c r="J18" s="182">
        <v>10</v>
      </c>
      <c r="K18" s="182">
        <v>8</v>
      </c>
      <c r="L18" s="182">
        <v>1</v>
      </c>
      <c r="M18" s="194"/>
      <c r="N18" s="182">
        <v>1</v>
      </c>
      <c r="O18" s="182"/>
      <c r="P18" s="180">
        <f t="shared" si="22"/>
        <v>10</v>
      </c>
      <c r="Q18" s="182">
        <v>20</v>
      </c>
      <c r="R18" s="182">
        <v>4000</v>
      </c>
      <c r="S18" s="182">
        <v>4500</v>
      </c>
      <c r="T18" s="182">
        <v>5000</v>
      </c>
      <c r="U18" s="182">
        <v>4000</v>
      </c>
      <c r="V18" s="182">
        <v>4200</v>
      </c>
      <c r="W18" s="182">
        <v>4500</v>
      </c>
      <c r="X18" s="182">
        <v>5000</v>
      </c>
      <c r="Y18" s="194"/>
      <c r="Z18" s="194"/>
      <c r="AA18" s="194"/>
      <c r="AB18" s="194"/>
      <c r="AC18" s="212"/>
      <c r="AD18" s="212"/>
      <c r="AE18" s="212"/>
      <c r="AF18" s="211">
        <v>1</v>
      </c>
      <c r="AG18" s="212"/>
      <c r="AH18" s="212"/>
      <c r="AI18" s="212"/>
      <c r="AJ18" s="212"/>
      <c r="AK18" s="212"/>
      <c r="AL18" s="212"/>
      <c r="AM18" s="194"/>
      <c r="AN18" s="194"/>
      <c r="AO18" s="194"/>
      <c r="AP18" s="194"/>
      <c r="AQ18" s="194"/>
      <c r="AR18" s="194"/>
      <c r="AS18" s="194"/>
      <c r="AT18" s="194"/>
      <c r="AU18" s="194"/>
      <c r="AV18" s="194"/>
      <c r="AW18" s="194"/>
      <c r="AX18" s="194"/>
      <c r="AY18" s="194"/>
      <c r="AZ18" s="194"/>
      <c r="BA18" s="194"/>
      <c r="BB18" s="194"/>
      <c r="BC18" s="194"/>
      <c r="BD18" s="182">
        <v>20</v>
      </c>
      <c r="BE18" s="194"/>
      <c r="BF18" s="194"/>
      <c r="BG18" s="194"/>
      <c r="BH18" s="194"/>
      <c r="BI18" s="194"/>
      <c r="BJ18" s="194"/>
      <c r="BK18" s="194"/>
      <c r="BL18" s="194"/>
      <c r="BM18" s="194"/>
      <c r="BN18" s="194"/>
      <c r="BO18" s="194"/>
      <c r="BP18" s="213"/>
      <c r="BQ18" s="194"/>
      <c r="BR18" s="194"/>
      <c r="BS18" s="194"/>
      <c r="BT18" s="194"/>
      <c r="BU18" s="194"/>
      <c r="BV18" s="194"/>
      <c r="BW18" s="194"/>
      <c r="BX18" s="194"/>
      <c r="BY18" s="194"/>
      <c r="BZ18" s="194"/>
      <c r="CA18" s="194"/>
      <c r="CB18" s="182">
        <v>1</v>
      </c>
      <c r="CC18" s="182">
        <v>1</v>
      </c>
      <c r="CD18" s="194"/>
      <c r="CE18" s="194"/>
      <c r="CF18" s="182">
        <v>1</v>
      </c>
      <c r="CG18" s="194"/>
      <c r="CH18" s="194"/>
      <c r="CI18" s="180">
        <f t="shared" si="23"/>
        <v>0</v>
      </c>
      <c r="CJ18" s="182">
        <v>18</v>
      </c>
      <c r="CK18" s="182">
        <v>50</v>
      </c>
      <c r="CL18" s="194"/>
      <c r="CM18" s="182">
        <v>1</v>
      </c>
      <c r="CN18" s="182">
        <v>12</v>
      </c>
      <c r="CO18" s="182">
        <v>500</v>
      </c>
      <c r="CP18" s="183">
        <f t="shared" si="24"/>
        <v>1</v>
      </c>
      <c r="CQ18" s="183">
        <f t="shared" si="25"/>
        <v>10</v>
      </c>
      <c r="CR18" s="183">
        <f t="shared" si="26"/>
        <v>20</v>
      </c>
      <c r="CS18" s="183">
        <f t="shared" si="27"/>
        <v>10</v>
      </c>
      <c r="CT18" s="183">
        <f t="shared" si="28"/>
        <v>0</v>
      </c>
      <c r="CU18" s="183">
        <f t="shared" si="29"/>
        <v>20</v>
      </c>
      <c r="CV18" s="183">
        <f t="shared" si="30"/>
        <v>0</v>
      </c>
      <c r="CW18" s="183">
        <f t="shared" si="31"/>
        <v>0</v>
      </c>
      <c r="CX18" s="187">
        <f t="shared" ref="CX18:DG18" si="35">SUM(R18,AQ18,BE18,BR18)</f>
        <v>4000</v>
      </c>
      <c r="CY18" s="187">
        <f t="shared" si="35"/>
        <v>4500</v>
      </c>
      <c r="CZ18" s="187">
        <f t="shared" si="35"/>
        <v>5000</v>
      </c>
      <c r="DA18" s="187">
        <f t="shared" si="35"/>
        <v>4000</v>
      </c>
      <c r="DB18" s="187">
        <f t="shared" si="35"/>
        <v>4200</v>
      </c>
      <c r="DC18" s="187">
        <f t="shared" si="35"/>
        <v>4500</v>
      </c>
      <c r="DD18" s="187">
        <f t="shared" si="35"/>
        <v>5000</v>
      </c>
      <c r="DE18" s="187">
        <f t="shared" si="35"/>
        <v>0</v>
      </c>
      <c r="DF18" s="187">
        <f t="shared" si="35"/>
        <v>0</v>
      </c>
      <c r="DG18" s="187">
        <f t="shared" si="35"/>
        <v>0</v>
      </c>
      <c r="DH18" s="196">
        <f t="shared" si="13"/>
        <v>31200</v>
      </c>
      <c r="DI18" s="197">
        <f t="shared" si="14"/>
        <v>31200</v>
      </c>
      <c r="DJ18" s="197">
        <f t="shared" si="15"/>
        <v>0</v>
      </c>
      <c r="DK18" s="197">
        <f t="shared" si="16"/>
        <v>0</v>
      </c>
      <c r="DL18" s="197">
        <f t="shared" si="17"/>
        <v>0</v>
      </c>
    </row>
    <row r="19" spans="1:116" ht="24" customHeight="1">
      <c r="A19" s="20"/>
      <c r="B19" s="154"/>
      <c r="C19" s="190"/>
      <c r="D19" s="256"/>
      <c r="E19" s="244"/>
      <c r="F19" s="244"/>
      <c r="G19" s="245"/>
      <c r="H19" s="199">
        <f t="shared" ref="H19:BO19" si="36">SUM(H15:H18)</f>
        <v>605</v>
      </c>
      <c r="I19" s="199">
        <f t="shared" si="36"/>
        <v>1645</v>
      </c>
      <c r="J19" s="199">
        <f t="shared" si="36"/>
        <v>10</v>
      </c>
      <c r="K19" s="199">
        <f t="shared" si="36"/>
        <v>27</v>
      </c>
      <c r="L19" s="199">
        <f t="shared" si="36"/>
        <v>2</v>
      </c>
      <c r="M19" s="199">
        <f t="shared" si="36"/>
        <v>1</v>
      </c>
      <c r="N19" s="199">
        <f t="shared" si="36"/>
        <v>6</v>
      </c>
      <c r="O19" s="199">
        <f t="shared" si="36"/>
        <v>4</v>
      </c>
      <c r="P19" s="199">
        <f t="shared" si="36"/>
        <v>40</v>
      </c>
      <c r="Q19" s="199">
        <f t="shared" si="36"/>
        <v>295</v>
      </c>
      <c r="R19" s="199">
        <f t="shared" si="36"/>
        <v>11000</v>
      </c>
      <c r="S19" s="199">
        <f t="shared" si="36"/>
        <v>11500</v>
      </c>
      <c r="T19" s="199">
        <f t="shared" si="36"/>
        <v>12500</v>
      </c>
      <c r="U19" s="199">
        <f t="shared" si="36"/>
        <v>12000</v>
      </c>
      <c r="V19" s="199">
        <f t="shared" si="36"/>
        <v>18700</v>
      </c>
      <c r="W19" s="199">
        <f t="shared" si="36"/>
        <v>14200</v>
      </c>
      <c r="X19" s="199">
        <f t="shared" si="36"/>
        <v>17900</v>
      </c>
      <c r="Y19" s="199">
        <f t="shared" si="36"/>
        <v>3000</v>
      </c>
      <c r="Z19" s="199">
        <f t="shared" si="36"/>
        <v>0</v>
      </c>
      <c r="AA19" s="199">
        <f t="shared" si="36"/>
        <v>0</v>
      </c>
      <c r="AB19" s="199">
        <f t="shared" si="36"/>
        <v>10</v>
      </c>
      <c r="AC19" s="199">
        <f t="shared" si="36"/>
        <v>2</v>
      </c>
      <c r="AD19" s="199">
        <f t="shared" si="36"/>
        <v>0</v>
      </c>
      <c r="AE19" s="199">
        <f t="shared" si="36"/>
        <v>0</v>
      </c>
      <c r="AF19" s="199">
        <f t="shared" si="36"/>
        <v>4</v>
      </c>
      <c r="AG19" s="199">
        <f t="shared" si="36"/>
        <v>0</v>
      </c>
      <c r="AH19" s="199">
        <f t="shared" si="36"/>
        <v>0</v>
      </c>
      <c r="AI19" s="199">
        <f t="shared" si="36"/>
        <v>0</v>
      </c>
      <c r="AJ19" s="199">
        <f t="shared" si="36"/>
        <v>1</v>
      </c>
      <c r="AK19" s="199">
        <f t="shared" si="36"/>
        <v>2</v>
      </c>
      <c r="AL19" s="199">
        <f t="shared" si="36"/>
        <v>2</v>
      </c>
      <c r="AM19" s="199">
        <f t="shared" si="36"/>
        <v>0</v>
      </c>
      <c r="AN19" s="199">
        <f t="shared" si="36"/>
        <v>30</v>
      </c>
      <c r="AO19" s="199">
        <f t="shared" si="36"/>
        <v>0</v>
      </c>
      <c r="AP19" s="199">
        <f t="shared" si="36"/>
        <v>0</v>
      </c>
      <c r="AQ19" s="199">
        <f t="shared" si="36"/>
        <v>0</v>
      </c>
      <c r="AR19" s="199">
        <f t="shared" si="36"/>
        <v>0</v>
      </c>
      <c r="AS19" s="199">
        <f t="shared" si="36"/>
        <v>0</v>
      </c>
      <c r="AT19" s="199">
        <f t="shared" si="36"/>
        <v>0</v>
      </c>
      <c r="AU19" s="199">
        <f t="shared" si="36"/>
        <v>0</v>
      </c>
      <c r="AV19" s="199">
        <f t="shared" si="36"/>
        <v>0</v>
      </c>
      <c r="AW19" s="199">
        <f t="shared" si="36"/>
        <v>0</v>
      </c>
      <c r="AX19" s="199">
        <f t="shared" si="36"/>
        <v>0</v>
      </c>
      <c r="AY19" s="199">
        <f t="shared" si="36"/>
        <v>0</v>
      </c>
      <c r="AZ19" s="199">
        <f t="shared" si="36"/>
        <v>0</v>
      </c>
      <c r="BA19" s="199">
        <f t="shared" si="36"/>
        <v>5</v>
      </c>
      <c r="BB19" s="199">
        <f t="shared" si="36"/>
        <v>3</v>
      </c>
      <c r="BC19" s="199">
        <f t="shared" si="36"/>
        <v>3</v>
      </c>
      <c r="BD19" s="199">
        <f t="shared" si="36"/>
        <v>20</v>
      </c>
      <c r="BE19" s="199">
        <f t="shared" si="36"/>
        <v>0</v>
      </c>
      <c r="BF19" s="199">
        <f t="shared" si="36"/>
        <v>0</v>
      </c>
      <c r="BG19" s="199">
        <f t="shared" si="36"/>
        <v>0</v>
      </c>
      <c r="BH19" s="199">
        <f t="shared" si="36"/>
        <v>0</v>
      </c>
      <c r="BI19" s="199">
        <f t="shared" si="36"/>
        <v>2200</v>
      </c>
      <c r="BJ19" s="199">
        <f t="shared" si="36"/>
        <v>2950</v>
      </c>
      <c r="BK19" s="199">
        <f t="shared" si="36"/>
        <v>4820</v>
      </c>
      <c r="BL19" s="199">
        <f t="shared" si="36"/>
        <v>1100</v>
      </c>
      <c r="BM19" s="199">
        <f t="shared" si="36"/>
        <v>0</v>
      </c>
      <c r="BN19" s="199">
        <f t="shared" si="36"/>
        <v>0</v>
      </c>
      <c r="BO19" s="199">
        <f t="shared" si="36"/>
        <v>4</v>
      </c>
      <c r="BP19" s="200" t="str">
        <f>"1."&amp;BP15&amp;" 2."&amp;BP16&amp;" 3."&amp;BP17&amp;" 4."&amp;BP18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Q19" s="199">
        <f t="shared" ref="BQ19:CI19" si="37">SUM(BQ15:BQ18)</f>
        <v>0</v>
      </c>
      <c r="BR19" s="199">
        <f t="shared" si="37"/>
        <v>0</v>
      </c>
      <c r="BS19" s="199">
        <f t="shared" si="37"/>
        <v>0</v>
      </c>
      <c r="BT19" s="199">
        <f t="shared" si="37"/>
        <v>0</v>
      </c>
      <c r="BU19" s="199">
        <f t="shared" si="37"/>
        <v>0</v>
      </c>
      <c r="BV19" s="199">
        <f t="shared" si="37"/>
        <v>3000</v>
      </c>
      <c r="BW19" s="199">
        <f t="shared" si="37"/>
        <v>4600</v>
      </c>
      <c r="BX19" s="199">
        <f t="shared" si="37"/>
        <v>5200</v>
      </c>
      <c r="BY19" s="199">
        <f t="shared" si="37"/>
        <v>1000</v>
      </c>
      <c r="BZ19" s="199">
        <f t="shared" si="37"/>
        <v>0</v>
      </c>
      <c r="CA19" s="199">
        <f t="shared" si="37"/>
        <v>0</v>
      </c>
      <c r="CB19" s="199">
        <f t="shared" si="37"/>
        <v>4</v>
      </c>
      <c r="CC19" s="199">
        <f t="shared" si="37"/>
        <v>4</v>
      </c>
      <c r="CD19" s="199">
        <f t="shared" si="37"/>
        <v>0</v>
      </c>
      <c r="CE19" s="199">
        <f t="shared" si="37"/>
        <v>0</v>
      </c>
      <c r="CF19" s="199">
        <f t="shared" si="37"/>
        <v>7</v>
      </c>
      <c r="CG19" s="199">
        <f t="shared" si="37"/>
        <v>0</v>
      </c>
      <c r="CH19" s="199">
        <f t="shared" si="37"/>
        <v>0</v>
      </c>
      <c r="CI19" s="199">
        <f t="shared" si="37"/>
        <v>0</v>
      </c>
      <c r="CJ19" s="199">
        <f>COUNTIF(CJ15:CJ18,23)</f>
        <v>0</v>
      </c>
      <c r="CK19" s="199">
        <f t="shared" ref="CK19:DG19" si="38">SUM(CK15:CK18)</f>
        <v>502</v>
      </c>
      <c r="CL19" s="199">
        <f t="shared" si="38"/>
        <v>2</v>
      </c>
      <c r="CM19" s="199">
        <f t="shared" si="38"/>
        <v>1</v>
      </c>
      <c r="CN19" s="199">
        <f t="shared" si="38"/>
        <v>92</v>
      </c>
      <c r="CO19" s="199">
        <f t="shared" si="38"/>
        <v>15500</v>
      </c>
      <c r="CP19" s="199">
        <f t="shared" si="38"/>
        <v>11</v>
      </c>
      <c r="CQ19" s="199">
        <f t="shared" si="38"/>
        <v>10</v>
      </c>
      <c r="CR19" s="199">
        <f t="shared" si="38"/>
        <v>295</v>
      </c>
      <c r="CS19" s="199">
        <f t="shared" si="38"/>
        <v>40</v>
      </c>
      <c r="CT19" s="199">
        <f t="shared" si="38"/>
        <v>30</v>
      </c>
      <c r="CU19" s="199">
        <f t="shared" si="38"/>
        <v>31</v>
      </c>
      <c r="CV19" s="199">
        <f t="shared" si="38"/>
        <v>4</v>
      </c>
      <c r="CW19" s="199">
        <f t="shared" si="38"/>
        <v>0</v>
      </c>
      <c r="CX19" s="199">
        <f t="shared" si="38"/>
        <v>11000</v>
      </c>
      <c r="CY19" s="199">
        <f t="shared" si="38"/>
        <v>11500</v>
      </c>
      <c r="CZ19" s="199">
        <f t="shared" si="38"/>
        <v>12500</v>
      </c>
      <c r="DA19" s="199">
        <f t="shared" si="38"/>
        <v>12000</v>
      </c>
      <c r="DB19" s="199">
        <f t="shared" si="38"/>
        <v>23900</v>
      </c>
      <c r="DC19" s="199">
        <f t="shared" si="38"/>
        <v>21750</v>
      </c>
      <c r="DD19" s="199">
        <f t="shared" si="38"/>
        <v>27920</v>
      </c>
      <c r="DE19" s="199">
        <f t="shared" si="38"/>
        <v>5100</v>
      </c>
      <c r="DF19" s="199">
        <f t="shared" si="38"/>
        <v>0</v>
      </c>
      <c r="DG19" s="199">
        <f t="shared" si="38"/>
        <v>0</v>
      </c>
      <c r="DH19" s="196">
        <f t="shared" si="13"/>
        <v>125670</v>
      </c>
      <c r="DI19" s="197">
        <f t="shared" si="14"/>
        <v>100800</v>
      </c>
      <c r="DJ19" s="197">
        <f t="shared" si="15"/>
        <v>0</v>
      </c>
      <c r="DK19" s="197">
        <f t="shared" si="16"/>
        <v>11070</v>
      </c>
      <c r="DL19" s="197">
        <f t="shared" si="17"/>
        <v>13800</v>
      </c>
    </row>
    <row r="20" spans="1:116" ht="22.5" customHeight="1">
      <c r="A20" s="20"/>
      <c r="B20" s="154"/>
      <c r="C20" s="201" t="s">
        <v>197</v>
      </c>
      <c r="D20" s="175" t="s">
        <v>198</v>
      </c>
      <c r="E20" s="176" t="s">
        <v>199</v>
      </c>
      <c r="F20" s="176">
        <v>4</v>
      </c>
      <c r="G20" s="176" t="s">
        <v>200</v>
      </c>
      <c r="H20" s="177">
        <v>412</v>
      </c>
      <c r="I20" s="178">
        <v>738</v>
      </c>
      <c r="J20" s="178">
        <v>4</v>
      </c>
      <c r="K20" s="178">
        <v>0</v>
      </c>
      <c r="L20" s="178">
        <v>0</v>
      </c>
      <c r="M20" s="178">
        <v>2</v>
      </c>
      <c r="N20" s="178">
        <v>8</v>
      </c>
      <c r="O20" s="178">
        <v>0</v>
      </c>
      <c r="P20" s="180">
        <f t="shared" ref="P20:P22" si="39">SUM(K20:O20)</f>
        <v>10</v>
      </c>
      <c r="Q20" s="178">
        <v>20</v>
      </c>
      <c r="R20" s="178">
        <v>15000</v>
      </c>
      <c r="S20" s="178">
        <v>16000</v>
      </c>
      <c r="T20" s="178">
        <v>12000</v>
      </c>
      <c r="U20" s="178">
        <v>11000</v>
      </c>
      <c r="V20" s="178">
        <v>10000</v>
      </c>
      <c r="W20" s="178">
        <v>3800</v>
      </c>
      <c r="X20" s="178">
        <v>11000</v>
      </c>
      <c r="Y20" s="179"/>
      <c r="Z20" s="179"/>
      <c r="AA20" s="179"/>
      <c r="AB20" s="178">
        <v>2</v>
      </c>
      <c r="AC20" s="206">
        <v>0</v>
      </c>
      <c r="AD20" s="206">
        <v>0</v>
      </c>
      <c r="AE20" s="206">
        <v>1</v>
      </c>
      <c r="AF20" s="206">
        <v>1</v>
      </c>
      <c r="AG20" s="206">
        <v>1</v>
      </c>
      <c r="AH20" s="206">
        <v>1</v>
      </c>
      <c r="AI20" s="206">
        <v>1</v>
      </c>
      <c r="AJ20" s="206">
        <v>0</v>
      </c>
      <c r="AK20" s="206">
        <v>1</v>
      </c>
      <c r="AL20" s="206">
        <v>0</v>
      </c>
      <c r="AM20" s="178">
        <v>6</v>
      </c>
      <c r="AN20" s="178">
        <v>0</v>
      </c>
      <c r="AO20" s="178">
        <v>0</v>
      </c>
      <c r="AP20" s="178">
        <v>0</v>
      </c>
      <c r="AQ20" s="178">
        <v>0</v>
      </c>
      <c r="AR20" s="178">
        <v>0</v>
      </c>
      <c r="AS20" s="178">
        <v>0</v>
      </c>
      <c r="AT20" s="178">
        <v>0</v>
      </c>
      <c r="AU20" s="178">
        <v>0</v>
      </c>
      <c r="AV20" s="178">
        <v>0</v>
      </c>
      <c r="AW20" s="178">
        <v>0</v>
      </c>
      <c r="AX20" s="179"/>
      <c r="AY20" s="179"/>
      <c r="AZ20" s="179"/>
      <c r="BA20" s="178">
        <v>30</v>
      </c>
      <c r="BB20" s="178">
        <v>40</v>
      </c>
      <c r="BC20" s="178">
        <v>1</v>
      </c>
      <c r="BD20" s="178">
        <v>0</v>
      </c>
      <c r="BE20" s="178">
        <v>30000</v>
      </c>
      <c r="BF20" s="178">
        <v>28000</v>
      </c>
      <c r="BG20" s="178">
        <v>15000</v>
      </c>
      <c r="BH20" s="178">
        <v>16000</v>
      </c>
      <c r="BI20" s="178">
        <v>10000</v>
      </c>
      <c r="BJ20" s="178">
        <v>12000</v>
      </c>
      <c r="BK20" s="178">
        <v>29000</v>
      </c>
      <c r="BL20" s="179"/>
      <c r="BM20" s="179"/>
      <c r="BN20" s="179"/>
      <c r="BO20" s="179"/>
      <c r="BP20" s="207"/>
      <c r="BQ20" s="178">
        <v>70</v>
      </c>
      <c r="BR20" s="178">
        <v>0</v>
      </c>
      <c r="BS20" s="178">
        <v>0</v>
      </c>
      <c r="BT20" s="178">
        <v>0</v>
      </c>
      <c r="BU20" s="178">
        <v>0</v>
      </c>
      <c r="BV20" s="178">
        <v>0</v>
      </c>
      <c r="BW20" s="179"/>
      <c r="BX20" s="179"/>
      <c r="BY20" s="179"/>
      <c r="BZ20" s="179"/>
      <c r="CA20" s="179"/>
      <c r="CB20" s="178">
        <v>1</v>
      </c>
      <c r="CC20" s="178">
        <v>1</v>
      </c>
      <c r="CD20" s="178">
        <v>1</v>
      </c>
      <c r="CE20" s="178">
        <v>0</v>
      </c>
      <c r="CF20" s="178">
        <v>5</v>
      </c>
      <c r="CG20" s="178">
        <v>0</v>
      </c>
      <c r="CH20" s="178">
        <v>100</v>
      </c>
      <c r="CI20" s="180">
        <f t="shared" ref="CI20:CI22" si="40">SUM(CG20:CH20)</f>
        <v>100</v>
      </c>
      <c r="CJ20" s="182">
        <v>21</v>
      </c>
      <c r="CK20" s="178">
        <v>50</v>
      </c>
      <c r="CL20" s="178">
        <v>0</v>
      </c>
      <c r="CM20" s="178">
        <v>1</v>
      </c>
      <c r="CN20" s="178">
        <v>0</v>
      </c>
      <c r="CO20" s="178">
        <v>0</v>
      </c>
      <c r="CP20" s="183">
        <f t="shared" ref="CP20:CP22" si="41">SUM(AC20:AL20)</f>
        <v>6</v>
      </c>
      <c r="CQ20" s="183">
        <f t="shared" ref="CQ20:CQ22" si="42">J20</f>
        <v>4</v>
      </c>
      <c r="CR20" s="183">
        <f t="shared" ref="CR20:CR22" si="43">Q20</f>
        <v>20</v>
      </c>
      <c r="CS20" s="183">
        <f t="shared" ref="CS20:CS22" si="44">P20</f>
        <v>10</v>
      </c>
      <c r="CT20" s="183">
        <f t="shared" ref="CT20:CT22" si="45">SUM(AM20:AP20)</f>
        <v>6</v>
      </c>
      <c r="CU20" s="183">
        <f t="shared" ref="CU20:CU22" si="46">SUM(BA20:BD20)</f>
        <v>71</v>
      </c>
      <c r="CV20" s="183">
        <f t="shared" ref="CV20:CV22" si="47">BO20</f>
        <v>0</v>
      </c>
      <c r="CW20" s="183">
        <f t="shared" ref="CW20:CW22" si="48">BQ20</f>
        <v>70</v>
      </c>
      <c r="CX20" s="187">
        <f t="shared" ref="CX20:DG20" si="49">SUM(R20,AQ20,BE20,BR20)</f>
        <v>45000</v>
      </c>
      <c r="CY20" s="187">
        <f t="shared" si="49"/>
        <v>44000</v>
      </c>
      <c r="CZ20" s="187">
        <f t="shared" si="49"/>
        <v>27000</v>
      </c>
      <c r="DA20" s="187">
        <f t="shared" si="49"/>
        <v>27000</v>
      </c>
      <c r="DB20" s="187">
        <f t="shared" si="49"/>
        <v>20000</v>
      </c>
      <c r="DC20" s="187">
        <f t="shared" si="49"/>
        <v>15800</v>
      </c>
      <c r="DD20" s="187">
        <f t="shared" si="49"/>
        <v>40000</v>
      </c>
      <c r="DE20" s="187">
        <f t="shared" si="49"/>
        <v>0</v>
      </c>
      <c r="DF20" s="187">
        <f t="shared" si="49"/>
        <v>0</v>
      </c>
      <c r="DG20" s="187">
        <f t="shared" si="49"/>
        <v>0</v>
      </c>
      <c r="DH20" s="196">
        <f t="shared" si="13"/>
        <v>218800</v>
      </c>
      <c r="DI20" s="197">
        <f t="shared" si="14"/>
        <v>78800</v>
      </c>
      <c r="DJ20" s="197">
        <f t="shared" si="15"/>
        <v>0</v>
      </c>
      <c r="DK20" s="197">
        <f t="shared" si="16"/>
        <v>140000</v>
      </c>
      <c r="DL20" s="197">
        <f t="shared" si="17"/>
        <v>0</v>
      </c>
    </row>
    <row r="21" spans="1:116" ht="23.25" customHeight="1">
      <c r="A21" s="20"/>
      <c r="B21" s="154"/>
      <c r="C21" s="208" t="s">
        <v>201</v>
      </c>
      <c r="D21" s="191" t="s">
        <v>198</v>
      </c>
      <c r="E21" s="192" t="s">
        <v>202</v>
      </c>
      <c r="F21" s="192">
        <v>3</v>
      </c>
      <c r="G21" s="192" t="s">
        <v>203</v>
      </c>
      <c r="H21" s="193">
        <v>200</v>
      </c>
      <c r="I21" s="182">
        <v>388</v>
      </c>
      <c r="J21" s="182">
        <v>5</v>
      </c>
      <c r="K21" s="182">
        <v>8</v>
      </c>
      <c r="L21" s="182">
        <v>0</v>
      </c>
      <c r="M21" s="182">
        <v>0</v>
      </c>
      <c r="N21" s="182">
        <v>2</v>
      </c>
      <c r="O21" s="182">
        <v>0</v>
      </c>
      <c r="P21" s="180">
        <f t="shared" si="39"/>
        <v>10</v>
      </c>
      <c r="Q21" s="182">
        <v>20</v>
      </c>
      <c r="R21" s="182">
        <v>10000</v>
      </c>
      <c r="S21" s="182">
        <v>11000</v>
      </c>
      <c r="T21" s="182">
        <v>10000</v>
      </c>
      <c r="U21" s="182">
        <v>9000</v>
      </c>
      <c r="V21" s="182">
        <v>9500</v>
      </c>
      <c r="W21" s="182">
        <v>2600</v>
      </c>
      <c r="X21" s="182">
        <v>5300</v>
      </c>
      <c r="Y21" s="194"/>
      <c r="Z21" s="194"/>
      <c r="AA21" s="194"/>
      <c r="AB21" s="182">
        <v>0</v>
      </c>
      <c r="AC21" s="211">
        <v>0</v>
      </c>
      <c r="AD21" s="211">
        <v>0</v>
      </c>
      <c r="AE21" s="211">
        <v>1</v>
      </c>
      <c r="AF21" s="211">
        <v>1</v>
      </c>
      <c r="AG21" s="211">
        <v>1</v>
      </c>
      <c r="AH21" s="211">
        <v>1</v>
      </c>
      <c r="AI21" s="211">
        <v>1</v>
      </c>
      <c r="AJ21" s="211">
        <v>1</v>
      </c>
      <c r="AK21" s="211">
        <v>1</v>
      </c>
      <c r="AL21" s="211">
        <v>0</v>
      </c>
      <c r="AM21" s="182">
        <v>10</v>
      </c>
      <c r="AN21" s="182">
        <v>0</v>
      </c>
      <c r="AO21" s="182">
        <v>0</v>
      </c>
      <c r="AP21" s="182">
        <v>0</v>
      </c>
      <c r="AQ21" s="182">
        <v>0</v>
      </c>
      <c r="AR21" s="182">
        <v>0</v>
      </c>
      <c r="AS21" s="182">
        <v>0</v>
      </c>
      <c r="AT21" s="182">
        <v>0</v>
      </c>
      <c r="AU21" s="182">
        <v>0</v>
      </c>
      <c r="AV21" s="182">
        <v>0</v>
      </c>
      <c r="AW21" s="182">
        <v>0</v>
      </c>
      <c r="AX21" s="194"/>
      <c r="AY21" s="194"/>
      <c r="AZ21" s="194"/>
      <c r="BA21" s="182">
        <v>30</v>
      </c>
      <c r="BB21" s="182">
        <v>40</v>
      </c>
      <c r="BC21" s="182">
        <v>1</v>
      </c>
      <c r="BD21" s="182">
        <v>0</v>
      </c>
      <c r="BE21" s="182">
        <v>15000</v>
      </c>
      <c r="BF21" s="182">
        <v>16000</v>
      </c>
      <c r="BG21" s="182">
        <v>14000</v>
      </c>
      <c r="BH21" s="182">
        <v>13000</v>
      </c>
      <c r="BI21" s="182">
        <v>11000</v>
      </c>
      <c r="BJ21" s="182">
        <v>10000</v>
      </c>
      <c r="BK21" s="182">
        <v>25000</v>
      </c>
      <c r="BL21" s="194"/>
      <c r="BM21" s="194"/>
      <c r="BN21" s="194"/>
      <c r="BO21" s="194"/>
      <c r="BP21" s="213"/>
      <c r="BQ21" s="182">
        <v>50</v>
      </c>
      <c r="BR21" s="182">
        <v>0</v>
      </c>
      <c r="BS21" s="182">
        <v>0</v>
      </c>
      <c r="BT21" s="182">
        <v>0</v>
      </c>
      <c r="BU21" s="182">
        <v>0</v>
      </c>
      <c r="BV21" s="182">
        <v>0</v>
      </c>
      <c r="BW21" s="194"/>
      <c r="BX21" s="194"/>
      <c r="BY21" s="194"/>
      <c r="BZ21" s="194"/>
      <c r="CA21" s="194"/>
      <c r="CB21" s="182">
        <v>1</v>
      </c>
      <c r="CC21" s="182">
        <v>1</v>
      </c>
      <c r="CD21" s="182">
        <v>1</v>
      </c>
      <c r="CE21" s="182">
        <v>0</v>
      </c>
      <c r="CF21" s="182">
        <v>5</v>
      </c>
      <c r="CG21" s="182">
        <v>0</v>
      </c>
      <c r="CH21" s="182">
        <v>70</v>
      </c>
      <c r="CI21" s="180">
        <f t="shared" si="40"/>
        <v>70</v>
      </c>
      <c r="CJ21" s="182">
        <v>21</v>
      </c>
      <c r="CK21" s="182">
        <v>50</v>
      </c>
      <c r="CL21" s="182">
        <v>0</v>
      </c>
      <c r="CM21" s="182">
        <v>1</v>
      </c>
      <c r="CN21" s="182">
        <v>0</v>
      </c>
      <c r="CO21" s="182">
        <v>0</v>
      </c>
      <c r="CP21" s="183">
        <f t="shared" si="41"/>
        <v>7</v>
      </c>
      <c r="CQ21" s="183">
        <f t="shared" si="42"/>
        <v>5</v>
      </c>
      <c r="CR21" s="183">
        <f t="shared" si="43"/>
        <v>20</v>
      </c>
      <c r="CS21" s="183">
        <f t="shared" si="44"/>
        <v>10</v>
      </c>
      <c r="CT21" s="183">
        <f t="shared" si="45"/>
        <v>10</v>
      </c>
      <c r="CU21" s="183">
        <f t="shared" si="46"/>
        <v>71</v>
      </c>
      <c r="CV21" s="183">
        <f t="shared" si="47"/>
        <v>0</v>
      </c>
      <c r="CW21" s="183">
        <f t="shared" si="48"/>
        <v>50</v>
      </c>
      <c r="CX21" s="187">
        <f t="shared" ref="CX21:DG21" si="50">SUM(R21,AQ21,BE21,BR21)</f>
        <v>25000</v>
      </c>
      <c r="CY21" s="187">
        <f t="shared" si="50"/>
        <v>27000</v>
      </c>
      <c r="CZ21" s="187">
        <f t="shared" si="50"/>
        <v>24000</v>
      </c>
      <c r="DA21" s="187">
        <f t="shared" si="50"/>
        <v>22000</v>
      </c>
      <c r="DB21" s="187">
        <f t="shared" si="50"/>
        <v>20500</v>
      </c>
      <c r="DC21" s="187">
        <f t="shared" si="50"/>
        <v>12600</v>
      </c>
      <c r="DD21" s="187">
        <f t="shared" si="50"/>
        <v>30300</v>
      </c>
      <c r="DE21" s="187">
        <f t="shared" si="50"/>
        <v>0</v>
      </c>
      <c r="DF21" s="187">
        <f t="shared" si="50"/>
        <v>0</v>
      </c>
      <c r="DG21" s="187">
        <f t="shared" si="50"/>
        <v>0</v>
      </c>
      <c r="DH21" s="196">
        <f t="shared" si="13"/>
        <v>161400</v>
      </c>
      <c r="DI21" s="197">
        <f t="shared" si="14"/>
        <v>57400</v>
      </c>
      <c r="DJ21" s="197">
        <f t="shared" si="15"/>
        <v>0</v>
      </c>
      <c r="DK21" s="197">
        <f t="shared" si="16"/>
        <v>104000</v>
      </c>
      <c r="DL21" s="197">
        <f t="shared" si="17"/>
        <v>0</v>
      </c>
    </row>
    <row r="22" spans="1:116" ht="23.25" customHeight="1">
      <c r="A22" s="20"/>
      <c r="B22" s="154"/>
      <c r="C22" s="208" t="s">
        <v>204</v>
      </c>
      <c r="D22" s="191" t="s">
        <v>198</v>
      </c>
      <c r="E22" s="192" t="s">
        <v>205</v>
      </c>
      <c r="F22" s="192">
        <v>3</v>
      </c>
      <c r="G22" s="192" t="s">
        <v>205</v>
      </c>
      <c r="H22" s="193">
        <v>216</v>
      </c>
      <c r="I22" s="182">
        <v>487</v>
      </c>
      <c r="J22" s="182">
        <v>5</v>
      </c>
      <c r="K22" s="182">
        <v>2</v>
      </c>
      <c r="L22" s="182">
        <v>0</v>
      </c>
      <c r="M22" s="182">
        <v>0</v>
      </c>
      <c r="N22" s="182">
        <v>8</v>
      </c>
      <c r="O22" s="182">
        <v>0</v>
      </c>
      <c r="P22" s="180">
        <f t="shared" si="39"/>
        <v>10</v>
      </c>
      <c r="Q22" s="182">
        <v>20</v>
      </c>
      <c r="R22" s="182">
        <v>30000</v>
      </c>
      <c r="S22" s="182">
        <v>40000</v>
      </c>
      <c r="T22" s="182">
        <v>25000</v>
      </c>
      <c r="U22" s="182">
        <v>40000</v>
      </c>
      <c r="V22" s="182">
        <v>30000</v>
      </c>
      <c r="W22" s="182">
        <v>11200</v>
      </c>
      <c r="X22" s="182">
        <v>31000</v>
      </c>
      <c r="Y22" s="194"/>
      <c r="Z22" s="194"/>
      <c r="AA22" s="194"/>
      <c r="AB22" s="182">
        <v>5</v>
      </c>
      <c r="AC22" s="211">
        <v>0</v>
      </c>
      <c r="AD22" s="211">
        <v>0</v>
      </c>
      <c r="AE22" s="211">
        <v>1</v>
      </c>
      <c r="AF22" s="211">
        <v>1</v>
      </c>
      <c r="AG22" s="211">
        <v>1</v>
      </c>
      <c r="AH22" s="211">
        <v>1</v>
      </c>
      <c r="AI22" s="211">
        <v>1</v>
      </c>
      <c r="AJ22" s="211">
        <v>1</v>
      </c>
      <c r="AK22" s="211">
        <v>1</v>
      </c>
      <c r="AL22" s="211">
        <v>0</v>
      </c>
      <c r="AM22" s="182">
        <v>0</v>
      </c>
      <c r="AN22" s="182">
        <v>10</v>
      </c>
      <c r="AO22" s="182">
        <v>0</v>
      </c>
      <c r="AP22" s="182">
        <v>0</v>
      </c>
      <c r="AQ22" s="182">
        <v>1500</v>
      </c>
      <c r="AR22" s="182">
        <v>0</v>
      </c>
      <c r="AS22" s="182">
        <v>0</v>
      </c>
      <c r="AT22" s="182">
        <v>0</v>
      </c>
      <c r="AU22" s="182">
        <v>0</v>
      </c>
      <c r="AV22" s="182">
        <v>2000</v>
      </c>
      <c r="AW22" s="182">
        <v>2000</v>
      </c>
      <c r="AX22" s="194"/>
      <c r="AY22" s="194"/>
      <c r="AZ22" s="194"/>
      <c r="BA22" s="182">
        <v>5</v>
      </c>
      <c r="BB22" s="182">
        <v>6</v>
      </c>
      <c r="BC22" s="182">
        <v>1</v>
      </c>
      <c r="BD22" s="182">
        <v>0</v>
      </c>
      <c r="BE22" s="182">
        <v>10000</v>
      </c>
      <c r="BF22" s="182">
        <v>11000</v>
      </c>
      <c r="BG22" s="182">
        <v>8000</v>
      </c>
      <c r="BH22" s="182">
        <v>9500</v>
      </c>
      <c r="BI22" s="182">
        <v>9000</v>
      </c>
      <c r="BJ22" s="182">
        <v>9000</v>
      </c>
      <c r="BK22" s="182">
        <v>12000</v>
      </c>
      <c r="BL22" s="194"/>
      <c r="BM22" s="194"/>
      <c r="BN22" s="194"/>
      <c r="BO22" s="194"/>
      <c r="BP22" s="213"/>
      <c r="BQ22" s="182">
        <v>50</v>
      </c>
      <c r="BR22" s="182">
        <v>0</v>
      </c>
      <c r="BS22" s="182">
        <v>0</v>
      </c>
      <c r="BT22" s="182">
        <v>0</v>
      </c>
      <c r="BU22" s="182">
        <v>0</v>
      </c>
      <c r="BV22" s="182">
        <v>0</v>
      </c>
      <c r="BW22" s="194"/>
      <c r="BX22" s="194"/>
      <c r="BY22" s="194"/>
      <c r="BZ22" s="194"/>
      <c r="CA22" s="194"/>
      <c r="CB22" s="182">
        <v>1</v>
      </c>
      <c r="CC22" s="182">
        <v>1</v>
      </c>
      <c r="CD22" s="182">
        <v>1</v>
      </c>
      <c r="CE22" s="182">
        <v>1</v>
      </c>
      <c r="CF22" s="182">
        <v>5</v>
      </c>
      <c r="CG22" s="182">
        <v>0</v>
      </c>
      <c r="CH22" s="182">
        <v>70</v>
      </c>
      <c r="CI22" s="180">
        <f t="shared" si="40"/>
        <v>70</v>
      </c>
      <c r="CJ22" s="182">
        <v>21</v>
      </c>
      <c r="CK22" s="182">
        <v>50</v>
      </c>
      <c r="CL22" s="182">
        <v>0</v>
      </c>
      <c r="CM22" s="182">
        <v>1</v>
      </c>
      <c r="CN22" s="182">
        <v>0</v>
      </c>
      <c r="CO22" s="182">
        <v>0</v>
      </c>
      <c r="CP22" s="183">
        <f t="shared" si="41"/>
        <v>7</v>
      </c>
      <c r="CQ22" s="183">
        <f t="shared" si="42"/>
        <v>5</v>
      </c>
      <c r="CR22" s="183">
        <f t="shared" si="43"/>
        <v>20</v>
      </c>
      <c r="CS22" s="183">
        <f t="shared" si="44"/>
        <v>10</v>
      </c>
      <c r="CT22" s="183">
        <f t="shared" si="45"/>
        <v>10</v>
      </c>
      <c r="CU22" s="183">
        <f t="shared" si="46"/>
        <v>12</v>
      </c>
      <c r="CV22" s="183">
        <f t="shared" si="47"/>
        <v>0</v>
      </c>
      <c r="CW22" s="183">
        <f t="shared" si="48"/>
        <v>50</v>
      </c>
      <c r="CX22" s="187">
        <f t="shared" ref="CX22:DG22" si="51">SUM(R22,AQ22,BE22,BR22)</f>
        <v>41500</v>
      </c>
      <c r="CY22" s="187">
        <f t="shared" si="51"/>
        <v>51000</v>
      </c>
      <c r="CZ22" s="187">
        <f t="shared" si="51"/>
        <v>33000</v>
      </c>
      <c r="DA22" s="187">
        <f t="shared" si="51"/>
        <v>49500</v>
      </c>
      <c r="DB22" s="187">
        <f t="shared" si="51"/>
        <v>39000</v>
      </c>
      <c r="DC22" s="187">
        <f t="shared" si="51"/>
        <v>22200</v>
      </c>
      <c r="DD22" s="187">
        <f t="shared" si="51"/>
        <v>45000</v>
      </c>
      <c r="DE22" s="187">
        <f t="shared" si="51"/>
        <v>0</v>
      </c>
      <c r="DF22" s="187">
        <f t="shared" si="51"/>
        <v>0</v>
      </c>
      <c r="DG22" s="187">
        <f t="shared" si="51"/>
        <v>0</v>
      </c>
      <c r="DH22" s="196">
        <f t="shared" si="13"/>
        <v>281200</v>
      </c>
      <c r="DI22" s="197">
        <f t="shared" si="14"/>
        <v>207200</v>
      </c>
      <c r="DJ22" s="197">
        <f t="shared" si="15"/>
        <v>5500</v>
      </c>
      <c r="DK22" s="197">
        <f t="shared" si="16"/>
        <v>68500</v>
      </c>
      <c r="DL22" s="197">
        <f t="shared" si="17"/>
        <v>0</v>
      </c>
    </row>
    <row r="23" spans="1:116" ht="24" customHeight="1">
      <c r="A23" s="20"/>
      <c r="B23" s="154"/>
      <c r="C23" s="190"/>
      <c r="D23" s="256"/>
      <c r="E23" s="244"/>
      <c r="F23" s="244"/>
      <c r="G23" s="245"/>
      <c r="H23" s="199">
        <f t="shared" ref="H23:BO23" si="52">SUM(H20:H22)</f>
        <v>828</v>
      </c>
      <c r="I23" s="199">
        <f t="shared" si="52"/>
        <v>1613</v>
      </c>
      <c r="J23" s="199">
        <f t="shared" si="52"/>
        <v>14</v>
      </c>
      <c r="K23" s="199">
        <f t="shared" si="52"/>
        <v>10</v>
      </c>
      <c r="L23" s="199">
        <f t="shared" si="52"/>
        <v>0</v>
      </c>
      <c r="M23" s="199">
        <f t="shared" si="52"/>
        <v>2</v>
      </c>
      <c r="N23" s="199">
        <f t="shared" si="52"/>
        <v>18</v>
      </c>
      <c r="O23" s="199">
        <f t="shared" si="52"/>
        <v>0</v>
      </c>
      <c r="P23" s="199">
        <f t="shared" si="52"/>
        <v>30</v>
      </c>
      <c r="Q23" s="199">
        <f t="shared" si="52"/>
        <v>60</v>
      </c>
      <c r="R23" s="199">
        <f t="shared" si="52"/>
        <v>55000</v>
      </c>
      <c r="S23" s="199">
        <f t="shared" si="52"/>
        <v>67000</v>
      </c>
      <c r="T23" s="199">
        <f t="shared" si="52"/>
        <v>47000</v>
      </c>
      <c r="U23" s="199">
        <f t="shared" si="52"/>
        <v>60000</v>
      </c>
      <c r="V23" s="199">
        <f t="shared" si="52"/>
        <v>49500</v>
      </c>
      <c r="W23" s="199">
        <f t="shared" si="52"/>
        <v>17600</v>
      </c>
      <c r="X23" s="199">
        <f t="shared" si="52"/>
        <v>47300</v>
      </c>
      <c r="Y23" s="199">
        <f t="shared" si="52"/>
        <v>0</v>
      </c>
      <c r="Z23" s="199">
        <f t="shared" si="52"/>
        <v>0</v>
      </c>
      <c r="AA23" s="199">
        <f t="shared" si="52"/>
        <v>0</v>
      </c>
      <c r="AB23" s="199">
        <f t="shared" si="52"/>
        <v>7</v>
      </c>
      <c r="AC23" s="199">
        <f t="shared" si="52"/>
        <v>0</v>
      </c>
      <c r="AD23" s="199">
        <f t="shared" si="52"/>
        <v>0</v>
      </c>
      <c r="AE23" s="199">
        <f t="shared" si="52"/>
        <v>3</v>
      </c>
      <c r="AF23" s="199">
        <f t="shared" si="52"/>
        <v>3</v>
      </c>
      <c r="AG23" s="199">
        <f t="shared" si="52"/>
        <v>3</v>
      </c>
      <c r="AH23" s="199">
        <f t="shared" si="52"/>
        <v>3</v>
      </c>
      <c r="AI23" s="199">
        <f t="shared" si="52"/>
        <v>3</v>
      </c>
      <c r="AJ23" s="199">
        <f t="shared" si="52"/>
        <v>2</v>
      </c>
      <c r="AK23" s="199">
        <f t="shared" si="52"/>
        <v>3</v>
      </c>
      <c r="AL23" s="199">
        <f t="shared" si="52"/>
        <v>0</v>
      </c>
      <c r="AM23" s="199">
        <f t="shared" si="52"/>
        <v>16</v>
      </c>
      <c r="AN23" s="199">
        <f t="shared" si="52"/>
        <v>10</v>
      </c>
      <c r="AO23" s="199">
        <f t="shared" si="52"/>
        <v>0</v>
      </c>
      <c r="AP23" s="199">
        <f t="shared" si="52"/>
        <v>0</v>
      </c>
      <c r="AQ23" s="199">
        <f t="shared" si="52"/>
        <v>1500</v>
      </c>
      <c r="AR23" s="199">
        <f t="shared" si="52"/>
        <v>0</v>
      </c>
      <c r="AS23" s="199">
        <f t="shared" si="52"/>
        <v>0</v>
      </c>
      <c r="AT23" s="199">
        <f t="shared" si="52"/>
        <v>0</v>
      </c>
      <c r="AU23" s="199">
        <f t="shared" si="52"/>
        <v>0</v>
      </c>
      <c r="AV23" s="199">
        <f t="shared" si="52"/>
        <v>2000</v>
      </c>
      <c r="AW23" s="199">
        <f t="shared" si="52"/>
        <v>2000</v>
      </c>
      <c r="AX23" s="199">
        <f t="shared" si="52"/>
        <v>0</v>
      </c>
      <c r="AY23" s="199">
        <f t="shared" si="52"/>
        <v>0</v>
      </c>
      <c r="AZ23" s="199">
        <f t="shared" si="52"/>
        <v>0</v>
      </c>
      <c r="BA23" s="199">
        <f t="shared" si="52"/>
        <v>65</v>
      </c>
      <c r="BB23" s="199">
        <f t="shared" si="52"/>
        <v>86</v>
      </c>
      <c r="BC23" s="199">
        <f t="shared" si="52"/>
        <v>3</v>
      </c>
      <c r="BD23" s="199">
        <f t="shared" si="52"/>
        <v>0</v>
      </c>
      <c r="BE23" s="199">
        <f t="shared" si="52"/>
        <v>55000</v>
      </c>
      <c r="BF23" s="199">
        <f t="shared" si="52"/>
        <v>55000</v>
      </c>
      <c r="BG23" s="199">
        <f t="shared" si="52"/>
        <v>37000</v>
      </c>
      <c r="BH23" s="199">
        <f t="shared" si="52"/>
        <v>38500</v>
      </c>
      <c r="BI23" s="199">
        <f t="shared" si="52"/>
        <v>30000</v>
      </c>
      <c r="BJ23" s="199">
        <f t="shared" si="52"/>
        <v>31000</v>
      </c>
      <c r="BK23" s="199">
        <f t="shared" si="52"/>
        <v>66000</v>
      </c>
      <c r="BL23" s="199">
        <f t="shared" si="52"/>
        <v>0</v>
      </c>
      <c r="BM23" s="199">
        <f t="shared" si="52"/>
        <v>0</v>
      </c>
      <c r="BN23" s="199">
        <f t="shared" si="52"/>
        <v>0</v>
      </c>
      <c r="BO23" s="199">
        <f t="shared" si="52"/>
        <v>0</v>
      </c>
      <c r="BP23" s="200" t="str">
        <f>"1."&amp;BP20&amp;" 2."&amp;BP21&amp;" 3."&amp;BP22</f>
        <v>1. 2. 3.</v>
      </c>
      <c r="BQ23" s="199">
        <f t="shared" ref="BQ23:CI23" si="53">SUM(BQ20:BQ22)</f>
        <v>170</v>
      </c>
      <c r="BR23" s="199">
        <f t="shared" si="53"/>
        <v>0</v>
      </c>
      <c r="BS23" s="199">
        <f t="shared" si="53"/>
        <v>0</v>
      </c>
      <c r="BT23" s="199">
        <f t="shared" si="53"/>
        <v>0</v>
      </c>
      <c r="BU23" s="199">
        <f t="shared" si="53"/>
        <v>0</v>
      </c>
      <c r="BV23" s="199">
        <f t="shared" si="53"/>
        <v>0</v>
      </c>
      <c r="BW23" s="199">
        <f t="shared" si="53"/>
        <v>0</v>
      </c>
      <c r="BX23" s="199">
        <f t="shared" si="53"/>
        <v>0</v>
      </c>
      <c r="BY23" s="199">
        <f t="shared" si="53"/>
        <v>0</v>
      </c>
      <c r="BZ23" s="199">
        <f t="shared" si="53"/>
        <v>0</v>
      </c>
      <c r="CA23" s="199">
        <f t="shared" si="53"/>
        <v>0</v>
      </c>
      <c r="CB23" s="199">
        <f t="shared" si="53"/>
        <v>3</v>
      </c>
      <c r="CC23" s="199">
        <f t="shared" si="53"/>
        <v>3</v>
      </c>
      <c r="CD23" s="199">
        <f t="shared" si="53"/>
        <v>3</v>
      </c>
      <c r="CE23" s="199">
        <f t="shared" si="53"/>
        <v>1</v>
      </c>
      <c r="CF23" s="199">
        <f t="shared" si="53"/>
        <v>15</v>
      </c>
      <c r="CG23" s="199">
        <f t="shared" si="53"/>
        <v>0</v>
      </c>
      <c r="CH23" s="199">
        <f t="shared" si="53"/>
        <v>240</v>
      </c>
      <c r="CI23" s="199">
        <f t="shared" si="53"/>
        <v>240</v>
      </c>
      <c r="CJ23" s="199">
        <f>COUNTIF(CJ20:CJ22,23)</f>
        <v>0</v>
      </c>
      <c r="CK23" s="199">
        <f t="shared" ref="CK23:DG23" si="54">SUM(CK20:CK22)</f>
        <v>150</v>
      </c>
      <c r="CL23" s="199">
        <f t="shared" si="54"/>
        <v>0</v>
      </c>
      <c r="CM23" s="199">
        <f t="shared" si="54"/>
        <v>3</v>
      </c>
      <c r="CN23" s="199">
        <f t="shared" si="54"/>
        <v>0</v>
      </c>
      <c r="CO23" s="199">
        <f t="shared" si="54"/>
        <v>0</v>
      </c>
      <c r="CP23" s="199">
        <f t="shared" si="54"/>
        <v>20</v>
      </c>
      <c r="CQ23" s="199">
        <f t="shared" si="54"/>
        <v>14</v>
      </c>
      <c r="CR23" s="199">
        <f t="shared" si="54"/>
        <v>60</v>
      </c>
      <c r="CS23" s="199">
        <f t="shared" si="54"/>
        <v>30</v>
      </c>
      <c r="CT23" s="199">
        <f t="shared" si="54"/>
        <v>26</v>
      </c>
      <c r="CU23" s="199">
        <f t="shared" si="54"/>
        <v>154</v>
      </c>
      <c r="CV23" s="199">
        <f t="shared" si="54"/>
        <v>0</v>
      </c>
      <c r="CW23" s="199">
        <f t="shared" si="54"/>
        <v>170</v>
      </c>
      <c r="CX23" s="199">
        <f t="shared" si="54"/>
        <v>111500</v>
      </c>
      <c r="CY23" s="199">
        <f t="shared" si="54"/>
        <v>122000</v>
      </c>
      <c r="CZ23" s="199">
        <f t="shared" si="54"/>
        <v>84000</v>
      </c>
      <c r="DA23" s="199">
        <f t="shared" si="54"/>
        <v>98500</v>
      </c>
      <c r="DB23" s="199">
        <f t="shared" si="54"/>
        <v>79500</v>
      </c>
      <c r="DC23" s="199">
        <f t="shared" si="54"/>
        <v>50600</v>
      </c>
      <c r="DD23" s="199">
        <f t="shared" si="54"/>
        <v>115300</v>
      </c>
      <c r="DE23" s="199">
        <f t="shared" si="54"/>
        <v>0</v>
      </c>
      <c r="DF23" s="199">
        <f t="shared" si="54"/>
        <v>0</v>
      </c>
      <c r="DG23" s="199">
        <f t="shared" si="54"/>
        <v>0</v>
      </c>
      <c r="DH23" s="196">
        <f t="shared" si="13"/>
        <v>661400</v>
      </c>
      <c r="DI23" s="197">
        <f t="shared" si="14"/>
        <v>343400</v>
      </c>
      <c r="DJ23" s="197">
        <f t="shared" si="15"/>
        <v>5500</v>
      </c>
      <c r="DK23" s="197">
        <f t="shared" si="16"/>
        <v>312500</v>
      </c>
      <c r="DL23" s="197">
        <f t="shared" si="17"/>
        <v>0</v>
      </c>
    </row>
    <row r="24" spans="1:116" ht="22.5" customHeight="1">
      <c r="A24" s="20"/>
      <c r="B24" s="154"/>
      <c r="C24" s="201" t="s">
        <v>206</v>
      </c>
      <c r="D24" s="175" t="s">
        <v>207</v>
      </c>
      <c r="E24" s="176" t="s">
        <v>208</v>
      </c>
      <c r="F24" s="176">
        <v>5</v>
      </c>
      <c r="G24" s="176" t="s">
        <v>209</v>
      </c>
      <c r="H24" s="177">
        <v>181</v>
      </c>
      <c r="I24" s="178">
        <v>434</v>
      </c>
      <c r="J24" s="178">
        <v>9</v>
      </c>
      <c r="K24" s="178">
        <v>9</v>
      </c>
      <c r="L24" s="178">
        <v>0</v>
      </c>
      <c r="M24" s="178">
        <v>0</v>
      </c>
      <c r="N24" s="178">
        <v>1</v>
      </c>
      <c r="O24" s="178">
        <v>0</v>
      </c>
      <c r="P24" s="180">
        <f t="shared" ref="P24:P27" si="55">SUM(K24:O24)</f>
        <v>10</v>
      </c>
      <c r="Q24" s="178">
        <v>50</v>
      </c>
      <c r="R24" s="178">
        <v>30000</v>
      </c>
      <c r="S24" s="178">
        <v>30000</v>
      </c>
      <c r="T24" s="178">
        <v>20000</v>
      </c>
      <c r="U24" s="178">
        <v>21000</v>
      </c>
      <c r="V24" s="178">
        <v>20000</v>
      </c>
      <c r="W24" s="178">
        <v>20000</v>
      </c>
      <c r="X24" s="178">
        <v>10000</v>
      </c>
      <c r="Y24" s="178">
        <v>10500</v>
      </c>
      <c r="Z24" s="179"/>
      <c r="AA24" s="179"/>
      <c r="AB24" s="178">
        <v>0</v>
      </c>
      <c r="AC24" s="205"/>
      <c r="AD24" s="205"/>
      <c r="AE24" s="205"/>
      <c r="AF24" s="205"/>
      <c r="AG24" s="205"/>
      <c r="AH24" s="206">
        <v>1</v>
      </c>
      <c r="AI24" s="206">
        <v>0</v>
      </c>
      <c r="AJ24" s="206">
        <v>0</v>
      </c>
      <c r="AK24" s="206">
        <v>1</v>
      </c>
      <c r="AL24" s="206">
        <v>0</v>
      </c>
      <c r="AM24" s="178"/>
      <c r="AN24" s="178">
        <v>5</v>
      </c>
      <c r="AO24" s="178"/>
      <c r="AP24" s="179"/>
      <c r="AQ24" s="179"/>
      <c r="AR24" s="179"/>
      <c r="AS24" s="179"/>
      <c r="AT24" s="179"/>
      <c r="AU24" s="179"/>
      <c r="AV24" s="179"/>
      <c r="AW24" s="179"/>
      <c r="AX24" s="179"/>
      <c r="AY24" s="179"/>
      <c r="AZ24" s="179"/>
      <c r="BA24" s="178"/>
      <c r="BB24" s="178">
        <v>5</v>
      </c>
      <c r="BC24" s="178">
        <v>2</v>
      </c>
      <c r="BD24" s="179"/>
      <c r="BE24" s="178">
        <v>25000</v>
      </c>
      <c r="BF24" s="178">
        <v>28000</v>
      </c>
      <c r="BG24" s="178">
        <v>15000</v>
      </c>
      <c r="BH24" s="178">
        <v>17500</v>
      </c>
      <c r="BI24" s="178">
        <v>13000</v>
      </c>
      <c r="BJ24" s="178">
        <v>10000</v>
      </c>
      <c r="BK24" s="178">
        <v>6500</v>
      </c>
      <c r="BL24" s="178">
        <v>6500</v>
      </c>
      <c r="BM24" s="179"/>
      <c r="BN24" s="179"/>
      <c r="BO24" s="179"/>
      <c r="BP24" s="181" t="s">
        <v>210</v>
      </c>
      <c r="BQ24" s="178">
        <v>70</v>
      </c>
      <c r="BR24" s="179"/>
      <c r="BS24" s="179"/>
      <c r="BT24" s="179"/>
      <c r="BU24" s="179"/>
      <c r="BV24" s="178"/>
      <c r="BW24" s="179"/>
      <c r="BX24" s="179"/>
      <c r="BY24" s="179"/>
      <c r="BZ24" s="179"/>
      <c r="CA24" s="179"/>
      <c r="CB24" s="178">
        <v>1</v>
      </c>
      <c r="CC24" s="178">
        <v>1</v>
      </c>
      <c r="CD24" s="178">
        <v>1</v>
      </c>
      <c r="CE24" s="178">
        <v>1</v>
      </c>
      <c r="CF24" s="178">
        <v>2</v>
      </c>
      <c r="CG24" s="179"/>
      <c r="CH24" s="178">
        <v>0</v>
      </c>
      <c r="CI24" s="180">
        <f t="shared" ref="CI24:CI27" si="56">SUM(CG24:CH24)</f>
        <v>0</v>
      </c>
      <c r="CJ24" s="182">
        <v>0</v>
      </c>
      <c r="CK24" s="178">
        <v>70</v>
      </c>
      <c r="CL24" s="179"/>
      <c r="CM24" s="178">
        <v>1</v>
      </c>
      <c r="CN24" s="178">
        <v>30</v>
      </c>
      <c r="CO24" s="178">
        <v>900</v>
      </c>
      <c r="CP24" s="183">
        <f t="shared" ref="CP24:CP27" si="57">SUM(AC24:AL24)</f>
        <v>2</v>
      </c>
      <c r="CQ24" s="183">
        <f t="shared" ref="CQ24:CQ27" si="58">J24</f>
        <v>9</v>
      </c>
      <c r="CR24" s="183">
        <f t="shared" ref="CR24:CR27" si="59">Q24</f>
        <v>50</v>
      </c>
      <c r="CS24" s="183">
        <f t="shared" ref="CS24:CS27" si="60">P24</f>
        <v>10</v>
      </c>
      <c r="CT24" s="183">
        <f t="shared" ref="CT24:CT27" si="61">SUM(AM24:AP24)</f>
        <v>5</v>
      </c>
      <c r="CU24" s="183">
        <f t="shared" ref="CU24:CU27" si="62">SUM(BA24:BD24)</f>
        <v>7</v>
      </c>
      <c r="CV24" s="183">
        <f t="shared" ref="CV24:CV27" si="63">BO24</f>
        <v>0</v>
      </c>
      <c r="CW24" s="183">
        <f t="shared" ref="CW24:CW27" si="64">BQ24</f>
        <v>70</v>
      </c>
      <c r="CX24" s="187">
        <f t="shared" ref="CX24:DG24" si="65">SUM(R24,AQ24,BE24,BR24)</f>
        <v>55000</v>
      </c>
      <c r="CY24" s="187">
        <f t="shared" si="65"/>
        <v>58000</v>
      </c>
      <c r="CZ24" s="187">
        <f t="shared" si="65"/>
        <v>35000</v>
      </c>
      <c r="DA24" s="187">
        <f t="shared" si="65"/>
        <v>38500</v>
      </c>
      <c r="DB24" s="187">
        <f t="shared" si="65"/>
        <v>33000</v>
      </c>
      <c r="DC24" s="187">
        <f t="shared" si="65"/>
        <v>30000</v>
      </c>
      <c r="DD24" s="187">
        <f t="shared" si="65"/>
        <v>16500</v>
      </c>
      <c r="DE24" s="187">
        <f t="shared" si="65"/>
        <v>17000</v>
      </c>
      <c r="DF24" s="187">
        <f t="shared" si="65"/>
        <v>0</v>
      </c>
      <c r="DG24" s="187">
        <f t="shared" si="65"/>
        <v>0</v>
      </c>
      <c r="DH24" s="196">
        <f t="shared" si="13"/>
        <v>283000</v>
      </c>
      <c r="DI24" s="197">
        <f t="shared" si="14"/>
        <v>161500</v>
      </c>
      <c r="DJ24" s="197">
        <f t="shared" si="15"/>
        <v>0</v>
      </c>
      <c r="DK24" s="197">
        <f t="shared" si="16"/>
        <v>121500</v>
      </c>
      <c r="DL24" s="197">
        <f t="shared" si="17"/>
        <v>0</v>
      </c>
    </row>
    <row r="25" spans="1:116" ht="23.25" customHeight="1">
      <c r="A25" s="20"/>
      <c r="B25" s="154"/>
      <c r="C25" s="208" t="s">
        <v>211</v>
      </c>
      <c r="D25" s="191" t="s">
        <v>207</v>
      </c>
      <c r="E25" s="192" t="s">
        <v>208</v>
      </c>
      <c r="F25" s="192">
        <v>6</v>
      </c>
      <c r="G25" s="192" t="s">
        <v>212</v>
      </c>
      <c r="H25" s="193">
        <v>111</v>
      </c>
      <c r="I25" s="182">
        <v>300</v>
      </c>
      <c r="J25" s="182">
        <v>10</v>
      </c>
      <c r="K25" s="182">
        <v>4</v>
      </c>
      <c r="L25" s="182">
        <v>0</v>
      </c>
      <c r="M25" s="182">
        <v>0</v>
      </c>
      <c r="N25" s="182">
        <v>2</v>
      </c>
      <c r="O25" s="182">
        <v>4</v>
      </c>
      <c r="P25" s="180">
        <f t="shared" si="55"/>
        <v>10</v>
      </c>
      <c r="Q25" s="182">
        <v>50</v>
      </c>
      <c r="R25" s="182">
        <v>15000</v>
      </c>
      <c r="S25" s="182">
        <v>15000</v>
      </c>
      <c r="T25" s="182">
        <v>15000</v>
      </c>
      <c r="U25" s="182">
        <v>15000</v>
      </c>
      <c r="V25" s="182">
        <v>15000</v>
      </c>
      <c r="W25" s="182">
        <v>15000</v>
      </c>
      <c r="X25" s="182">
        <v>10000</v>
      </c>
      <c r="Y25" s="182">
        <v>10000</v>
      </c>
      <c r="Z25" s="194"/>
      <c r="AA25" s="194"/>
      <c r="AB25" s="182">
        <v>2</v>
      </c>
      <c r="AC25" s="212"/>
      <c r="AD25" s="212"/>
      <c r="AE25" s="212"/>
      <c r="AF25" s="211">
        <v>1</v>
      </c>
      <c r="AG25" s="212"/>
      <c r="AH25" s="211">
        <v>0</v>
      </c>
      <c r="AI25" s="211">
        <v>0</v>
      </c>
      <c r="AJ25" s="211">
        <v>1</v>
      </c>
      <c r="AK25" s="211">
        <v>1</v>
      </c>
      <c r="AL25" s="211">
        <v>0</v>
      </c>
      <c r="AM25" s="194"/>
      <c r="AN25" s="182">
        <v>30</v>
      </c>
      <c r="AO25" s="194"/>
      <c r="AP25" s="194"/>
      <c r="AQ25" s="182">
        <v>0</v>
      </c>
      <c r="AR25" s="182">
        <v>0</v>
      </c>
      <c r="AS25" s="182">
        <v>0</v>
      </c>
      <c r="AT25" s="182">
        <v>2000</v>
      </c>
      <c r="AU25" s="182">
        <v>2000</v>
      </c>
      <c r="AV25" s="182">
        <v>3000</v>
      </c>
      <c r="AW25" s="194"/>
      <c r="AX25" s="194"/>
      <c r="AY25" s="194"/>
      <c r="AZ25" s="194"/>
      <c r="BA25" s="182">
        <v>2</v>
      </c>
      <c r="BB25" s="182">
        <v>2</v>
      </c>
      <c r="BC25" s="182">
        <v>2</v>
      </c>
      <c r="BD25" s="194"/>
      <c r="BE25" s="182">
        <v>15000</v>
      </c>
      <c r="BF25" s="182">
        <v>20000</v>
      </c>
      <c r="BG25" s="182">
        <v>20000</v>
      </c>
      <c r="BH25" s="182">
        <v>21000</v>
      </c>
      <c r="BI25" s="182">
        <v>15000</v>
      </c>
      <c r="BJ25" s="182">
        <v>15000</v>
      </c>
      <c r="BK25" s="182">
        <v>5000</v>
      </c>
      <c r="BL25" s="182">
        <v>5000</v>
      </c>
      <c r="BM25" s="194"/>
      <c r="BN25" s="194"/>
      <c r="BO25" s="194"/>
      <c r="BP25" s="195" t="s">
        <v>213</v>
      </c>
      <c r="BQ25" s="182">
        <v>70</v>
      </c>
      <c r="BR25" s="194"/>
      <c r="BS25" s="194"/>
      <c r="BT25" s="194"/>
      <c r="BU25" s="194"/>
      <c r="BV25" s="194"/>
      <c r="BW25" s="194"/>
      <c r="BX25" s="182">
        <v>4000</v>
      </c>
      <c r="BY25" s="194"/>
      <c r="BZ25" s="194"/>
      <c r="CA25" s="194"/>
      <c r="CB25" s="182">
        <v>1</v>
      </c>
      <c r="CC25" s="182">
        <v>1</v>
      </c>
      <c r="CD25" s="182">
        <v>1</v>
      </c>
      <c r="CE25" s="182">
        <v>1</v>
      </c>
      <c r="CF25" s="182">
        <v>2</v>
      </c>
      <c r="CG25" s="194"/>
      <c r="CH25" s="182">
        <v>45</v>
      </c>
      <c r="CI25" s="180">
        <f t="shared" si="56"/>
        <v>45</v>
      </c>
      <c r="CJ25" s="182">
        <v>0</v>
      </c>
      <c r="CK25" s="182">
        <v>70</v>
      </c>
      <c r="CL25" s="182">
        <v>1</v>
      </c>
      <c r="CM25" s="194"/>
      <c r="CN25" s="182">
        <v>54</v>
      </c>
      <c r="CO25" s="182">
        <v>49300</v>
      </c>
      <c r="CP25" s="183">
        <f t="shared" si="57"/>
        <v>3</v>
      </c>
      <c r="CQ25" s="183">
        <f t="shared" si="58"/>
        <v>10</v>
      </c>
      <c r="CR25" s="183">
        <f t="shared" si="59"/>
        <v>50</v>
      </c>
      <c r="CS25" s="183">
        <f t="shared" si="60"/>
        <v>10</v>
      </c>
      <c r="CT25" s="183">
        <f t="shared" si="61"/>
        <v>30</v>
      </c>
      <c r="CU25" s="183">
        <f t="shared" si="62"/>
        <v>6</v>
      </c>
      <c r="CV25" s="183">
        <f t="shared" si="63"/>
        <v>0</v>
      </c>
      <c r="CW25" s="183">
        <f t="shared" si="64"/>
        <v>70</v>
      </c>
      <c r="CX25" s="187">
        <f t="shared" ref="CX25:DG25" si="66">SUM(R25,AQ25,BE25,BR25)</f>
        <v>30000</v>
      </c>
      <c r="CY25" s="187">
        <f t="shared" si="66"/>
        <v>35000</v>
      </c>
      <c r="CZ25" s="187">
        <f t="shared" si="66"/>
        <v>35000</v>
      </c>
      <c r="DA25" s="187">
        <f t="shared" si="66"/>
        <v>38000</v>
      </c>
      <c r="DB25" s="187">
        <f t="shared" si="66"/>
        <v>32000</v>
      </c>
      <c r="DC25" s="187">
        <f t="shared" si="66"/>
        <v>33000</v>
      </c>
      <c r="DD25" s="187">
        <f t="shared" si="66"/>
        <v>19000</v>
      </c>
      <c r="DE25" s="187">
        <f t="shared" si="66"/>
        <v>15000</v>
      </c>
      <c r="DF25" s="187">
        <f t="shared" si="66"/>
        <v>0</v>
      </c>
      <c r="DG25" s="187">
        <f t="shared" si="66"/>
        <v>0</v>
      </c>
      <c r="DH25" s="196">
        <f t="shared" si="13"/>
        <v>237000</v>
      </c>
      <c r="DI25" s="197">
        <f t="shared" si="14"/>
        <v>110000</v>
      </c>
      <c r="DJ25" s="197">
        <f t="shared" si="15"/>
        <v>7000</v>
      </c>
      <c r="DK25" s="197">
        <f t="shared" si="16"/>
        <v>116000</v>
      </c>
      <c r="DL25" s="197">
        <f t="shared" si="17"/>
        <v>4000</v>
      </c>
    </row>
    <row r="26" spans="1:116" ht="23.25" customHeight="1">
      <c r="A26" s="20"/>
      <c r="B26" s="154"/>
      <c r="C26" s="208" t="s">
        <v>214</v>
      </c>
      <c r="D26" s="191" t="s">
        <v>207</v>
      </c>
      <c r="E26" s="192" t="s">
        <v>207</v>
      </c>
      <c r="F26" s="192">
        <v>8</v>
      </c>
      <c r="G26" s="192" t="s">
        <v>215</v>
      </c>
      <c r="H26" s="193">
        <v>290</v>
      </c>
      <c r="I26" s="182">
        <v>743</v>
      </c>
      <c r="J26" s="182">
        <v>8</v>
      </c>
      <c r="K26" s="182">
        <v>3</v>
      </c>
      <c r="L26" s="182">
        <v>0</v>
      </c>
      <c r="M26" s="182">
        <v>1</v>
      </c>
      <c r="N26" s="182">
        <v>6</v>
      </c>
      <c r="O26" s="182">
        <v>0</v>
      </c>
      <c r="P26" s="180">
        <f t="shared" si="55"/>
        <v>10</v>
      </c>
      <c r="Q26" s="182">
        <v>50</v>
      </c>
      <c r="R26" s="182">
        <v>30000</v>
      </c>
      <c r="S26" s="182">
        <v>30000</v>
      </c>
      <c r="T26" s="182">
        <v>30000</v>
      </c>
      <c r="U26" s="182">
        <v>30000</v>
      </c>
      <c r="V26" s="182">
        <v>30200</v>
      </c>
      <c r="W26" s="182">
        <v>30000</v>
      </c>
      <c r="X26" s="182">
        <v>21000</v>
      </c>
      <c r="Y26" s="182">
        <v>15000</v>
      </c>
      <c r="Z26" s="194"/>
      <c r="AA26" s="194"/>
      <c r="AB26" s="182">
        <v>1</v>
      </c>
      <c r="AC26" s="212"/>
      <c r="AD26" s="212"/>
      <c r="AE26" s="212"/>
      <c r="AF26" s="211">
        <v>1</v>
      </c>
      <c r="AG26" s="212"/>
      <c r="AH26" s="211">
        <v>1</v>
      </c>
      <c r="AI26" s="211">
        <v>0</v>
      </c>
      <c r="AJ26" s="211">
        <v>1</v>
      </c>
      <c r="AK26" s="211">
        <v>0</v>
      </c>
      <c r="AL26" s="211">
        <v>0</v>
      </c>
      <c r="AM26" s="194"/>
      <c r="AN26" s="182">
        <v>15</v>
      </c>
      <c r="AO26" s="194"/>
      <c r="AP26" s="194"/>
      <c r="AQ26" s="194"/>
      <c r="AR26" s="194"/>
      <c r="AS26" s="194"/>
      <c r="AT26" s="194"/>
      <c r="AU26" s="194"/>
      <c r="AV26" s="194"/>
      <c r="AW26" s="194"/>
      <c r="AX26" s="194"/>
      <c r="AY26" s="194"/>
      <c r="AZ26" s="194"/>
      <c r="BA26" s="194"/>
      <c r="BB26" s="182">
        <v>3</v>
      </c>
      <c r="BC26" s="182">
        <v>1</v>
      </c>
      <c r="BD26" s="194"/>
      <c r="BE26" s="194"/>
      <c r="BF26" s="194"/>
      <c r="BG26" s="182">
        <v>25000</v>
      </c>
      <c r="BH26" s="182">
        <v>10000</v>
      </c>
      <c r="BI26" s="182">
        <v>10000</v>
      </c>
      <c r="BJ26" s="182">
        <v>10000</v>
      </c>
      <c r="BK26" s="182">
        <v>5050</v>
      </c>
      <c r="BL26" s="182">
        <v>5000</v>
      </c>
      <c r="BM26" s="194"/>
      <c r="BN26" s="194"/>
      <c r="BO26" s="194"/>
      <c r="BP26" s="195" t="s">
        <v>216</v>
      </c>
      <c r="BQ26" s="182">
        <v>70</v>
      </c>
      <c r="BR26" s="194"/>
      <c r="BS26" s="194"/>
      <c r="BT26" s="194"/>
      <c r="BU26" s="194"/>
      <c r="BV26" s="194"/>
      <c r="BW26" s="194"/>
      <c r="BX26" s="194"/>
      <c r="BY26" s="194"/>
      <c r="BZ26" s="194"/>
      <c r="CA26" s="194"/>
      <c r="CB26" s="182">
        <v>1</v>
      </c>
      <c r="CC26" s="182">
        <v>1</v>
      </c>
      <c r="CD26" s="182">
        <v>1</v>
      </c>
      <c r="CE26" s="182">
        <v>1</v>
      </c>
      <c r="CF26" s="182">
        <v>2</v>
      </c>
      <c r="CG26" s="194"/>
      <c r="CH26" s="182">
        <v>0</v>
      </c>
      <c r="CI26" s="180">
        <f t="shared" si="56"/>
        <v>0</v>
      </c>
      <c r="CJ26" s="182">
        <v>0</v>
      </c>
      <c r="CK26" s="182">
        <v>70</v>
      </c>
      <c r="CL26" s="194"/>
      <c r="CM26" s="182">
        <v>1</v>
      </c>
      <c r="CN26" s="182">
        <v>32</v>
      </c>
      <c r="CO26" s="182">
        <v>1640</v>
      </c>
      <c r="CP26" s="183">
        <f t="shared" si="57"/>
        <v>3</v>
      </c>
      <c r="CQ26" s="183">
        <f t="shared" si="58"/>
        <v>8</v>
      </c>
      <c r="CR26" s="183">
        <f t="shared" si="59"/>
        <v>50</v>
      </c>
      <c r="CS26" s="183">
        <f t="shared" si="60"/>
        <v>10</v>
      </c>
      <c r="CT26" s="183">
        <f t="shared" si="61"/>
        <v>15</v>
      </c>
      <c r="CU26" s="183">
        <f t="shared" si="62"/>
        <v>4</v>
      </c>
      <c r="CV26" s="183">
        <f t="shared" si="63"/>
        <v>0</v>
      </c>
      <c r="CW26" s="183">
        <f t="shared" si="64"/>
        <v>70</v>
      </c>
      <c r="CX26" s="187">
        <f t="shared" ref="CX26:DG26" si="67">SUM(R26,AQ26,BE26,BR26)</f>
        <v>30000</v>
      </c>
      <c r="CY26" s="187">
        <f t="shared" si="67"/>
        <v>30000</v>
      </c>
      <c r="CZ26" s="187">
        <f t="shared" si="67"/>
        <v>55000</v>
      </c>
      <c r="DA26" s="187">
        <f t="shared" si="67"/>
        <v>40000</v>
      </c>
      <c r="DB26" s="187">
        <f t="shared" si="67"/>
        <v>40200</v>
      </c>
      <c r="DC26" s="187">
        <f t="shared" si="67"/>
        <v>40000</v>
      </c>
      <c r="DD26" s="187">
        <f t="shared" si="67"/>
        <v>26050</v>
      </c>
      <c r="DE26" s="187">
        <f t="shared" si="67"/>
        <v>20000</v>
      </c>
      <c r="DF26" s="187">
        <f t="shared" si="67"/>
        <v>0</v>
      </c>
      <c r="DG26" s="187">
        <f t="shared" si="67"/>
        <v>0</v>
      </c>
      <c r="DH26" s="196">
        <f t="shared" si="13"/>
        <v>281250</v>
      </c>
      <c r="DI26" s="197">
        <f t="shared" si="14"/>
        <v>216200</v>
      </c>
      <c r="DJ26" s="197">
        <f t="shared" si="15"/>
        <v>0</v>
      </c>
      <c r="DK26" s="197">
        <f t="shared" si="16"/>
        <v>65050</v>
      </c>
      <c r="DL26" s="197">
        <f t="shared" si="17"/>
        <v>0</v>
      </c>
    </row>
    <row r="27" spans="1:116" ht="22.5" customHeight="1">
      <c r="A27" s="20"/>
      <c r="B27" s="154"/>
      <c r="C27" s="208" t="s">
        <v>217</v>
      </c>
      <c r="D27" s="191" t="s">
        <v>207</v>
      </c>
      <c r="E27" s="192" t="s">
        <v>218</v>
      </c>
      <c r="F27" s="192">
        <v>8</v>
      </c>
      <c r="G27" s="192" t="s">
        <v>219</v>
      </c>
      <c r="H27" s="193">
        <v>279</v>
      </c>
      <c r="I27" s="182">
        <v>647</v>
      </c>
      <c r="J27" s="182">
        <v>10</v>
      </c>
      <c r="K27" s="182">
        <v>6</v>
      </c>
      <c r="L27" s="182">
        <v>0</v>
      </c>
      <c r="M27" s="182">
        <v>0</v>
      </c>
      <c r="N27" s="182">
        <v>3</v>
      </c>
      <c r="O27" s="182">
        <v>1</v>
      </c>
      <c r="P27" s="180">
        <f t="shared" si="55"/>
        <v>10</v>
      </c>
      <c r="Q27" s="182">
        <v>50</v>
      </c>
      <c r="R27" s="182">
        <v>25000</v>
      </c>
      <c r="S27" s="182">
        <v>25000</v>
      </c>
      <c r="T27" s="182">
        <v>25000</v>
      </c>
      <c r="U27" s="182">
        <v>25600</v>
      </c>
      <c r="V27" s="182">
        <v>25000</v>
      </c>
      <c r="W27" s="182">
        <v>25000</v>
      </c>
      <c r="X27" s="182">
        <v>15000</v>
      </c>
      <c r="Y27" s="182">
        <v>15000</v>
      </c>
      <c r="Z27" s="182"/>
      <c r="AA27" s="182"/>
      <c r="AB27" s="182">
        <v>1</v>
      </c>
      <c r="AC27" s="211">
        <v>0</v>
      </c>
      <c r="AD27" s="211">
        <v>0</v>
      </c>
      <c r="AE27" s="212"/>
      <c r="AF27" s="211">
        <v>1</v>
      </c>
      <c r="AG27" s="212"/>
      <c r="AH27" s="211">
        <v>0</v>
      </c>
      <c r="AI27" s="211">
        <v>0</v>
      </c>
      <c r="AJ27" s="211">
        <v>1</v>
      </c>
      <c r="AK27" s="211">
        <v>0</v>
      </c>
      <c r="AL27" s="211">
        <v>0</v>
      </c>
      <c r="AM27" s="194"/>
      <c r="AN27" s="182">
        <v>30</v>
      </c>
      <c r="AO27" s="194"/>
      <c r="AP27" s="182">
        <v>1</v>
      </c>
      <c r="AQ27" s="194"/>
      <c r="AR27" s="194"/>
      <c r="AS27" s="194"/>
      <c r="AT27" s="194"/>
      <c r="AU27" s="182">
        <v>1500</v>
      </c>
      <c r="AV27" s="194"/>
      <c r="AW27" s="194"/>
      <c r="AX27" s="194"/>
      <c r="AY27" s="194"/>
      <c r="AZ27" s="194"/>
      <c r="BA27" s="182">
        <v>3</v>
      </c>
      <c r="BB27" s="182">
        <v>3</v>
      </c>
      <c r="BC27" s="182">
        <v>1</v>
      </c>
      <c r="BD27" s="194"/>
      <c r="BE27" s="194"/>
      <c r="BF27" s="194"/>
      <c r="BG27" s="194"/>
      <c r="BH27" s="182">
        <v>25000</v>
      </c>
      <c r="BI27" s="182">
        <v>28100</v>
      </c>
      <c r="BJ27" s="182">
        <v>25000</v>
      </c>
      <c r="BK27" s="182">
        <v>20000</v>
      </c>
      <c r="BL27" s="182">
        <v>20000</v>
      </c>
      <c r="BM27" s="194"/>
      <c r="BN27" s="194"/>
      <c r="BO27" s="194"/>
      <c r="BP27" s="195" t="s">
        <v>213</v>
      </c>
      <c r="BQ27" s="182">
        <v>70</v>
      </c>
      <c r="BR27" s="194"/>
      <c r="BS27" s="194"/>
      <c r="BT27" s="194"/>
      <c r="BU27" s="194"/>
      <c r="BV27" s="194"/>
      <c r="BW27" s="194"/>
      <c r="BX27" s="194"/>
      <c r="BY27" s="194"/>
      <c r="BZ27" s="194"/>
      <c r="CA27" s="194"/>
      <c r="CB27" s="182">
        <v>1</v>
      </c>
      <c r="CC27" s="182">
        <v>1</v>
      </c>
      <c r="CD27" s="182">
        <v>1</v>
      </c>
      <c r="CE27" s="182">
        <v>1</v>
      </c>
      <c r="CF27" s="182">
        <v>3</v>
      </c>
      <c r="CG27" s="182">
        <v>2</v>
      </c>
      <c r="CH27" s="182">
        <v>85</v>
      </c>
      <c r="CI27" s="180">
        <f t="shared" si="56"/>
        <v>87</v>
      </c>
      <c r="CJ27" s="182">
        <v>0</v>
      </c>
      <c r="CK27" s="182">
        <v>115</v>
      </c>
      <c r="CL27" s="182">
        <v>0</v>
      </c>
      <c r="CM27" s="182">
        <v>0</v>
      </c>
      <c r="CN27" s="182">
        <v>0</v>
      </c>
      <c r="CO27" s="194"/>
      <c r="CP27" s="183">
        <f t="shared" si="57"/>
        <v>2</v>
      </c>
      <c r="CQ27" s="183">
        <f t="shared" si="58"/>
        <v>10</v>
      </c>
      <c r="CR27" s="183">
        <f t="shared" si="59"/>
        <v>50</v>
      </c>
      <c r="CS27" s="183">
        <f t="shared" si="60"/>
        <v>10</v>
      </c>
      <c r="CT27" s="183">
        <f t="shared" si="61"/>
        <v>31</v>
      </c>
      <c r="CU27" s="183">
        <f t="shared" si="62"/>
        <v>7</v>
      </c>
      <c r="CV27" s="183">
        <f t="shared" si="63"/>
        <v>0</v>
      </c>
      <c r="CW27" s="183">
        <f t="shared" si="64"/>
        <v>70</v>
      </c>
      <c r="CX27" s="187">
        <f t="shared" ref="CX27:DG27" si="68">SUM(R27,AQ27,BE27,BR27)</f>
        <v>25000</v>
      </c>
      <c r="CY27" s="187">
        <f t="shared" si="68"/>
        <v>25000</v>
      </c>
      <c r="CZ27" s="187">
        <f t="shared" si="68"/>
        <v>25000</v>
      </c>
      <c r="DA27" s="187">
        <f t="shared" si="68"/>
        <v>50600</v>
      </c>
      <c r="DB27" s="187">
        <f t="shared" si="68"/>
        <v>54600</v>
      </c>
      <c r="DC27" s="187">
        <f t="shared" si="68"/>
        <v>50000</v>
      </c>
      <c r="DD27" s="187">
        <f t="shared" si="68"/>
        <v>35000</v>
      </c>
      <c r="DE27" s="187">
        <f t="shared" si="68"/>
        <v>35000</v>
      </c>
      <c r="DF27" s="187">
        <f t="shared" si="68"/>
        <v>0</v>
      </c>
      <c r="DG27" s="187">
        <f t="shared" si="68"/>
        <v>0</v>
      </c>
      <c r="DH27" s="196">
        <f t="shared" si="13"/>
        <v>300200</v>
      </c>
      <c r="DI27" s="197">
        <f t="shared" si="14"/>
        <v>180600</v>
      </c>
      <c r="DJ27" s="197">
        <f t="shared" si="15"/>
        <v>1500</v>
      </c>
      <c r="DK27" s="197">
        <f t="shared" si="16"/>
        <v>118100</v>
      </c>
      <c r="DL27" s="197">
        <f t="shared" si="17"/>
        <v>0</v>
      </c>
    </row>
    <row r="28" spans="1:116" ht="24" customHeight="1">
      <c r="A28" s="20"/>
      <c r="B28" s="154"/>
      <c r="C28" s="190"/>
      <c r="D28" s="256"/>
      <c r="E28" s="244"/>
      <c r="F28" s="244"/>
      <c r="G28" s="245"/>
      <c r="H28" s="199">
        <f t="shared" ref="H28:BO28" si="69">SUM(H24:H27)</f>
        <v>861</v>
      </c>
      <c r="I28" s="199">
        <f t="shared" si="69"/>
        <v>2124</v>
      </c>
      <c r="J28" s="199">
        <f t="shared" si="69"/>
        <v>37</v>
      </c>
      <c r="K28" s="199">
        <f t="shared" si="69"/>
        <v>22</v>
      </c>
      <c r="L28" s="199">
        <f t="shared" si="69"/>
        <v>0</v>
      </c>
      <c r="M28" s="199">
        <f t="shared" si="69"/>
        <v>1</v>
      </c>
      <c r="N28" s="199">
        <f t="shared" si="69"/>
        <v>12</v>
      </c>
      <c r="O28" s="199">
        <f t="shared" si="69"/>
        <v>5</v>
      </c>
      <c r="P28" s="199">
        <f t="shared" si="69"/>
        <v>40</v>
      </c>
      <c r="Q28" s="199">
        <f t="shared" si="69"/>
        <v>200</v>
      </c>
      <c r="R28" s="199">
        <f t="shared" si="69"/>
        <v>100000</v>
      </c>
      <c r="S28" s="199">
        <f t="shared" si="69"/>
        <v>100000</v>
      </c>
      <c r="T28" s="199">
        <f t="shared" si="69"/>
        <v>90000</v>
      </c>
      <c r="U28" s="199">
        <f t="shared" si="69"/>
        <v>91600</v>
      </c>
      <c r="V28" s="199">
        <f t="shared" si="69"/>
        <v>90200</v>
      </c>
      <c r="W28" s="199">
        <f t="shared" si="69"/>
        <v>90000</v>
      </c>
      <c r="X28" s="199">
        <f t="shared" si="69"/>
        <v>56000</v>
      </c>
      <c r="Y28" s="199">
        <f t="shared" si="69"/>
        <v>50500</v>
      </c>
      <c r="Z28" s="199">
        <f t="shared" si="69"/>
        <v>0</v>
      </c>
      <c r="AA28" s="199">
        <f t="shared" si="69"/>
        <v>0</v>
      </c>
      <c r="AB28" s="199">
        <f t="shared" si="69"/>
        <v>4</v>
      </c>
      <c r="AC28" s="199">
        <f t="shared" si="69"/>
        <v>0</v>
      </c>
      <c r="AD28" s="199">
        <f t="shared" si="69"/>
        <v>0</v>
      </c>
      <c r="AE28" s="199">
        <f t="shared" si="69"/>
        <v>0</v>
      </c>
      <c r="AF28" s="199">
        <f t="shared" si="69"/>
        <v>3</v>
      </c>
      <c r="AG28" s="199">
        <f t="shared" si="69"/>
        <v>0</v>
      </c>
      <c r="AH28" s="199">
        <f t="shared" si="69"/>
        <v>2</v>
      </c>
      <c r="AI28" s="199">
        <f t="shared" si="69"/>
        <v>0</v>
      </c>
      <c r="AJ28" s="199">
        <f t="shared" si="69"/>
        <v>3</v>
      </c>
      <c r="AK28" s="199">
        <f t="shared" si="69"/>
        <v>2</v>
      </c>
      <c r="AL28" s="199">
        <f t="shared" si="69"/>
        <v>0</v>
      </c>
      <c r="AM28" s="199">
        <f t="shared" si="69"/>
        <v>0</v>
      </c>
      <c r="AN28" s="199">
        <f t="shared" si="69"/>
        <v>80</v>
      </c>
      <c r="AO28" s="199">
        <f t="shared" si="69"/>
        <v>0</v>
      </c>
      <c r="AP28" s="199">
        <f t="shared" si="69"/>
        <v>1</v>
      </c>
      <c r="AQ28" s="199">
        <f t="shared" si="69"/>
        <v>0</v>
      </c>
      <c r="AR28" s="199">
        <f t="shared" si="69"/>
        <v>0</v>
      </c>
      <c r="AS28" s="199">
        <f t="shared" si="69"/>
        <v>0</v>
      </c>
      <c r="AT28" s="199">
        <f t="shared" si="69"/>
        <v>2000</v>
      </c>
      <c r="AU28" s="199">
        <f t="shared" si="69"/>
        <v>3500</v>
      </c>
      <c r="AV28" s="199">
        <f t="shared" si="69"/>
        <v>3000</v>
      </c>
      <c r="AW28" s="199">
        <f t="shared" si="69"/>
        <v>0</v>
      </c>
      <c r="AX28" s="199">
        <f t="shared" si="69"/>
        <v>0</v>
      </c>
      <c r="AY28" s="199">
        <f t="shared" si="69"/>
        <v>0</v>
      </c>
      <c r="AZ28" s="199">
        <f t="shared" si="69"/>
        <v>0</v>
      </c>
      <c r="BA28" s="199">
        <f t="shared" si="69"/>
        <v>5</v>
      </c>
      <c r="BB28" s="199">
        <f t="shared" si="69"/>
        <v>13</v>
      </c>
      <c r="BC28" s="199">
        <f t="shared" si="69"/>
        <v>6</v>
      </c>
      <c r="BD28" s="199">
        <f t="shared" si="69"/>
        <v>0</v>
      </c>
      <c r="BE28" s="199">
        <f t="shared" si="69"/>
        <v>40000</v>
      </c>
      <c r="BF28" s="199">
        <f t="shared" si="69"/>
        <v>48000</v>
      </c>
      <c r="BG28" s="199">
        <f t="shared" si="69"/>
        <v>60000</v>
      </c>
      <c r="BH28" s="199">
        <f t="shared" si="69"/>
        <v>73500</v>
      </c>
      <c r="BI28" s="199">
        <f t="shared" si="69"/>
        <v>66100</v>
      </c>
      <c r="BJ28" s="199">
        <f t="shared" si="69"/>
        <v>60000</v>
      </c>
      <c r="BK28" s="199">
        <f t="shared" si="69"/>
        <v>36550</v>
      </c>
      <c r="BL28" s="199">
        <f t="shared" si="69"/>
        <v>36500</v>
      </c>
      <c r="BM28" s="199">
        <f t="shared" si="69"/>
        <v>0</v>
      </c>
      <c r="BN28" s="199">
        <f t="shared" si="69"/>
        <v>0</v>
      </c>
      <c r="BO28" s="199">
        <f t="shared" si="69"/>
        <v>0</v>
      </c>
      <c r="BP28" s="200" t="str">
        <f>"1."&amp;BP24&amp;" 2."&amp;BP25&amp;" 3."&amp;BP26&amp;" 4."&amp;BP27</f>
        <v>1.1,2,3,4 2.2,3,4,5 3.1,2,3 4.2,3,4,5</v>
      </c>
      <c r="BQ28" s="199">
        <f t="shared" ref="BQ28:CI28" si="70">SUM(BQ24:BQ27)</f>
        <v>280</v>
      </c>
      <c r="BR28" s="199">
        <f t="shared" si="70"/>
        <v>0</v>
      </c>
      <c r="BS28" s="199">
        <f t="shared" si="70"/>
        <v>0</v>
      </c>
      <c r="BT28" s="199">
        <f t="shared" si="70"/>
        <v>0</v>
      </c>
      <c r="BU28" s="199">
        <f t="shared" si="70"/>
        <v>0</v>
      </c>
      <c r="BV28" s="199">
        <f t="shared" si="70"/>
        <v>0</v>
      </c>
      <c r="BW28" s="199">
        <f t="shared" si="70"/>
        <v>0</v>
      </c>
      <c r="BX28" s="199">
        <f t="shared" si="70"/>
        <v>4000</v>
      </c>
      <c r="BY28" s="199">
        <f t="shared" si="70"/>
        <v>0</v>
      </c>
      <c r="BZ28" s="199">
        <f t="shared" si="70"/>
        <v>0</v>
      </c>
      <c r="CA28" s="199">
        <f t="shared" si="70"/>
        <v>0</v>
      </c>
      <c r="CB28" s="199">
        <f t="shared" si="70"/>
        <v>4</v>
      </c>
      <c r="CC28" s="199">
        <f t="shared" si="70"/>
        <v>4</v>
      </c>
      <c r="CD28" s="199">
        <f t="shared" si="70"/>
        <v>4</v>
      </c>
      <c r="CE28" s="199">
        <f t="shared" si="70"/>
        <v>4</v>
      </c>
      <c r="CF28" s="199">
        <f t="shared" si="70"/>
        <v>9</v>
      </c>
      <c r="CG28" s="199">
        <f t="shared" si="70"/>
        <v>2</v>
      </c>
      <c r="CH28" s="199">
        <f t="shared" si="70"/>
        <v>130</v>
      </c>
      <c r="CI28" s="199">
        <f t="shared" si="70"/>
        <v>132</v>
      </c>
      <c r="CJ28" s="199">
        <f>COUNTIF(CJ24:CJ27,23)</f>
        <v>0</v>
      </c>
      <c r="CK28" s="199">
        <f t="shared" ref="CK28:DG28" si="71">SUM(CK24:CK27)</f>
        <v>325</v>
      </c>
      <c r="CL28" s="199">
        <f t="shared" si="71"/>
        <v>1</v>
      </c>
      <c r="CM28" s="199">
        <f t="shared" si="71"/>
        <v>2</v>
      </c>
      <c r="CN28" s="199">
        <f t="shared" si="71"/>
        <v>116</v>
      </c>
      <c r="CO28" s="199">
        <f t="shared" si="71"/>
        <v>51840</v>
      </c>
      <c r="CP28" s="199">
        <f t="shared" si="71"/>
        <v>10</v>
      </c>
      <c r="CQ28" s="199">
        <f t="shared" si="71"/>
        <v>37</v>
      </c>
      <c r="CR28" s="199">
        <f t="shared" si="71"/>
        <v>200</v>
      </c>
      <c r="CS28" s="199">
        <f t="shared" si="71"/>
        <v>40</v>
      </c>
      <c r="CT28" s="199">
        <f t="shared" si="71"/>
        <v>81</v>
      </c>
      <c r="CU28" s="199">
        <f t="shared" si="71"/>
        <v>24</v>
      </c>
      <c r="CV28" s="199">
        <f t="shared" si="71"/>
        <v>0</v>
      </c>
      <c r="CW28" s="199">
        <f t="shared" si="71"/>
        <v>280</v>
      </c>
      <c r="CX28" s="199">
        <f t="shared" si="71"/>
        <v>140000</v>
      </c>
      <c r="CY28" s="199">
        <f t="shared" si="71"/>
        <v>148000</v>
      </c>
      <c r="CZ28" s="199">
        <f t="shared" si="71"/>
        <v>150000</v>
      </c>
      <c r="DA28" s="199">
        <f t="shared" si="71"/>
        <v>167100</v>
      </c>
      <c r="DB28" s="199">
        <f t="shared" si="71"/>
        <v>159800</v>
      </c>
      <c r="DC28" s="199">
        <f t="shared" si="71"/>
        <v>153000</v>
      </c>
      <c r="DD28" s="199">
        <f t="shared" si="71"/>
        <v>96550</v>
      </c>
      <c r="DE28" s="199">
        <f t="shared" si="71"/>
        <v>87000</v>
      </c>
      <c r="DF28" s="199">
        <f t="shared" si="71"/>
        <v>0</v>
      </c>
      <c r="DG28" s="199">
        <f t="shared" si="71"/>
        <v>0</v>
      </c>
      <c r="DH28" s="196">
        <f t="shared" si="13"/>
        <v>1101450</v>
      </c>
      <c r="DI28" s="197">
        <f t="shared" si="14"/>
        <v>668300</v>
      </c>
      <c r="DJ28" s="197">
        <f t="shared" si="15"/>
        <v>8500</v>
      </c>
      <c r="DK28" s="197">
        <f t="shared" si="16"/>
        <v>420650</v>
      </c>
      <c r="DL28" s="197">
        <f t="shared" si="17"/>
        <v>4000</v>
      </c>
    </row>
    <row r="29" spans="1:116" ht="22.5" customHeight="1">
      <c r="A29" s="20"/>
      <c r="B29" s="154"/>
      <c r="C29" s="201" t="s">
        <v>220</v>
      </c>
      <c r="D29" s="175" t="s">
        <v>221</v>
      </c>
      <c r="E29" s="176" t="s">
        <v>222</v>
      </c>
      <c r="F29" s="176">
        <v>7</v>
      </c>
      <c r="G29" s="176" t="s">
        <v>223</v>
      </c>
      <c r="H29" s="177">
        <v>278</v>
      </c>
      <c r="I29" s="178">
        <v>435</v>
      </c>
      <c r="J29" s="178">
        <v>10</v>
      </c>
      <c r="K29" s="178">
        <v>3</v>
      </c>
      <c r="L29" s="178">
        <v>1</v>
      </c>
      <c r="M29" s="178">
        <v>0</v>
      </c>
      <c r="N29" s="178">
        <v>6</v>
      </c>
      <c r="O29" s="178">
        <v>0</v>
      </c>
      <c r="P29" s="180">
        <f>SUM(K29:O29)</f>
        <v>10</v>
      </c>
      <c r="Q29" s="178">
        <v>50</v>
      </c>
      <c r="R29" s="178">
        <v>5000</v>
      </c>
      <c r="S29" s="178">
        <v>8500</v>
      </c>
      <c r="T29" s="178">
        <v>5000</v>
      </c>
      <c r="U29" s="178">
        <v>5000</v>
      </c>
      <c r="V29" s="178">
        <v>5000</v>
      </c>
      <c r="W29" s="178"/>
      <c r="X29" s="178"/>
      <c r="Y29" s="178"/>
      <c r="Z29" s="178"/>
      <c r="AA29" s="178"/>
      <c r="AB29" s="178">
        <v>2</v>
      </c>
      <c r="AC29" s="206">
        <v>1</v>
      </c>
      <c r="AD29" s="178">
        <v>0</v>
      </c>
      <c r="AE29" s="178">
        <v>0</v>
      </c>
      <c r="AF29" s="206">
        <v>1</v>
      </c>
      <c r="AG29" s="206">
        <v>0</v>
      </c>
      <c r="AH29" s="206">
        <v>0</v>
      </c>
      <c r="AI29" s="206">
        <v>1</v>
      </c>
      <c r="AJ29" s="206">
        <v>1</v>
      </c>
      <c r="AK29" s="206">
        <v>1</v>
      </c>
      <c r="AL29" s="206">
        <v>0</v>
      </c>
      <c r="AM29" s="178">
        <v>0</v>
      </c>
      <c r="AN29" s="178">
        <v>8</v>
      </c>
      <c r="AO29" s="178">
        <v>2</v>
      </c>
      <c r="AP29" s="178">
        <v>1</v>
      </c>
      <c r="AQ29" s="178"/>
      <c r="AR29" s="178"/>
      <c r="AS29" s="178"/>
      <c r="AT29" s="179"/>
      <c r="AU29" s="179"/>
      <c r="AV29" s="178">
        <v>1000</v>
      </c>
      <c r="AW29" s="179"/>
      <c r="AX29" s="179"/>
      <c r="AY29" s="179"/>
      <c r="AZ29" s="179"/>
      <c r="BA29" s="178">
        <v>3</v>
      </c>
      <c r="BB29" s="178">
        <v>2</v>
      </c>
      <c r="BC29" s="178">
        <v>10</v>
      </c>
      <c r="BD29" s="179"/>
      <c r="BE29" s="179"/>
      <c r="BF29" s="178">
        <v>1200</v>
      </c>
      <c r="BG29" s="178">
        <v>3500</v>
      </c>
      <c r="BH29" s="178">
        <v>2500</v>
      </c>
      <c r="BI29" s="178">
        <v>2800</v>
      </c>
      <c r="BJ29" s="179"/>
      <c r="BK29" s="179"/>
      <c r="BL29" s="179"/>
      <c r="BM29" s="179"/>
      <c r="BN29" s="179"/>
      <c r="BO29" s="178">
        <v>5</v>
      </c>
      <c r="BP29" s="181" t="s">
        <v>224</v>
      </c>
      <c r="BQ29" s="178">
        <v>0</v>
      </c>
      <c r="BR29" s="179"/>
      <c r="BS29" s="179"/>
      <c r="BT29" s="179"/>
      <c r="BU29" s="179"/>
      <c r="BV29" s="179"/>
      <c r="BW29" s="178">
        <v>1000</v>
      </c>
      <c r="BX29" s="179"/>
      <c r="BY29" s="179"/>
      <c r="BZ29" s="179"/>
      <c r="CA29" s="179"/>
      <c r="CB29" s="178">
        <v>1</v>
      </c>
      <c r="CC29" s="178">
        <v>1</v>
      </c>
      <c r="CD29" s="178">
        <v>0</v>
      </c>
      <c r="CE29" s="178">
        <v>0</v>
      </c>
      <c r="CF29" s="178">
        <v>8</v>
      </c>
      <c r="CG29" s="179"/>
      <c r="CH29" s="178">
        <v>180</v>
      </c>
      <c r="CI29" s="180">
        <f>SUM(CG29:CH29)</f>
        <v>180</v>
      </c>
      <c r="CJ29" s="182">
        <v>21</v>
      </c>
      <c r="CK29" s="178">
        <v>0</v>
      </c>
      <c r="CL29" s="178">
        <v>0</v>
      </c>
      <c r="CM29" s="178">
        <v>0</v>
      </c>
      <c r="CN29" s="178">
        <v>0</v>
      </c>
      <c r="CO29" s="178">
        <v>0</v>
      </c>
      <c r="CP29" s="183">
        <f>SUM(AC29:AL29)</f>
        <v>5</v>
      </c>
      <c r="CQ29" s="183">
        <f>J29</f>
        <v>10</v>
      </c>
      <c r="CR29" s="183">
        <f>Q29</f>
        <v>50</v>
      </c>
      <c r="CS29" s="183">
        <f>P29</f>
        <v>10</v>
      </c>
      <c r="CT29" s="183">
        <f>SUM(AM29:AP29)</f>
        <v>11</v>
      </c>
      <c r="CU29" s="183">
        <f>SUM(BA29:BD29)</f>
        <v>15</v>
      </c>
      <c r="CV29" s="183">
        <f>BO29</f>
        <v>5</v>
      </c>
      <c r="CW29" s="183">
        <f>BQ29</f>
        <v>0</v>
      </c>
      <c r="CX29" s="187">
        <f t="shared" ref="CX29:DG29" si="72">SUM(R29,AQ29,BE29,BR29)</f>
        <v>5000</v>
      </c>
      <c r="CY29" s="187">
        <f t="shared" si="72"/>
        <v>9700</v>
      </c>
      <c r="CZ29" s="187">
        <f t="shared" si="72"/>
        <v>8500</v>
      </c>
      <c r="DA29" s="187">
        <f t="shared" si="72"/>
        <v>7500</v>
      </c>
      <c r="DB29" s="187">
        <f t="shared" si="72"/>
        <v>7800</v>
      </c>
      <c r="DC29" s="187">
        <f t="shared" si="72"/>
        <v>2000</v>
      </c>
      <c r="DD29" s="187">
        <f t="shared" si="72"/>
        <v>0</v>
      </c>
      <c r="DE29" s="187">
        <f t="shared" si="72"/>
        <v>0</v>
      </c>
      <c r="DF29" s="187">
        <f t="shared" si="72"/>
        <v>0</v>
      </c>
      <c r="DG29" s="187">
        <f t="shared" si="72"/>
        <v>0</v>
      </c>
      <c r="DH29" s="196">
        <f t="shared" si="13"/>
        <v>40500</v>
      </c>
      <c r="DI29" s="197">
        <f t="shared" si="14"/>
        <v>28500</v>
      </c>
      <c r="DJ29" s="197">
        <f t="shared" si="15"/>
        <v>1000</v>
      </c>
      <c r="DK29" s="197">
        <f t="shared" si="16"/>
        <v>10000</v>
      </c>
      <c r="DL29" s="197">
        <f t="shared" si="17"/>
        <v>1000</v>
      </c>
    </row>
    <row r="30" spans="1:116" ht="24" customHeight="1">
      <c r="A30" s="20"/>
      <c r="B30" s="154"/>
      <c r="C30" s="208"/>
      <c r="D30" s="256"/>
      <c r="E30" s="244"/>
      <c r="F30" s="244"/>
      <c r="G30" s="245"/>
      <c r="H30" s="199">
        <f t="shared" ref="H30:BO30" si="73">SUM(H29)</f>
        <v>278</v>
      </c>
      <c r="I30" s="199">
        <f t="shared" si="73"/>
        <v>435</v>
      </c>
      <c r="J30" s="199">
        <f t="shared" si="73"/>
        <v>10</v>
      </c>
      <c r="K30" s="199">
        <f t="shared" si="73"/>
        <v>3</v>
      </c>
      <c r="L30" s="199">
        <f t="shared" si="73"/>
        <v>1</v>
      </c>
      <c r="M30" s="199">
        <f t="shared" si="73"/>
        <v>0</v>
      </c>
      <c r="N30" s="199">
        <f t="shared" si="73"/>
        <v>6</v>
      </c>
      <c r="O30" s="199">
        <f t="shared" si="73"/>
        <v>0</v>
      </c>
      <c r="P30" s="199">
        <f t="shared" si="73"/>
        <v>10</v>
      </c>
      <c r="Q30" s="199">
        <f t="shared" si="73"/>
        <v>50</v>
      </c>
      <c r="R30" s="199">
        <f t="shared" si="73"/>
        <v>5000</v>
      </c>
      <c r="S30" s="199">
        <f t="shared" si="73"/>
        <v>8500</v>
      </c>
      <c r="T30" s="199">
        <f t="shared" si="73"/>
        <v>5000</v>
      </c>
      <c r="U30" s="199">
        <f t="shared" si="73"/>
        <v>5000</v>
      </c>
      <c r="V30" s="199">
        <f t="shared" si="73"/>
        <v>5000</v>
      </c>
      <c r="W30" s="199">
        <f t="shared" si="73"/>
        <v>0</v>
      </c>
      <c r="X30" s="199">
        <f t="shared" si="73"/>
        <v>0</v>
      </c>
      <c r="Y30" s="199">
        <f t="shared" si="73"/>
        <v>0</v>
      </c>
      <c r="Z30" s="199">
        <f t="shared" si="73"/>
        <v>0</v>
      </c>
      <c r="AA30" s="199">
        <f t="shared" si="73"/>
        <v>0</v>
      </c>
      <c r="AB30" s="199">
        <f t="shared" si="73"/>
        <v>2</v>
      </c>
      <c r="AC30" s="199">
        <f t="shared" si="73"/>
        <v>1</v>
      </c>
      <c r="AD30" s="199">
        <f t="shared" si="73"/>
        <v>0</v>
      </c>
      <c r="AE30" s="199">
        <f t="shared" si="73"/>
        <v>0</v>
      </c>
      <c r="AF30" s="199">
        <f t="shared" si="73"/>
        <v>1</v>
      </c>
      <c r="AG30" s="199">
        <f t="shared" si="73"/>
        <v>0</v>
      </c>
      <c r="AH30" s="199">
        <f t="shared" si="73"/>
        <v>0</v>
      </c>
      <c r="AI30" s="199">
        <f t="shared" si="73"/>
        <v>1</v>
      </c>
      <c r="AJ30" s="199">
        <f t="shared" si="73"/>
        <v>1</v>
      </c>
      <c r="AK30" s="199">
        <f t="shared" si="73"/>
        <v>1</v>
      </c>
      <c r="AL30" s="199">
        <f t="shared" si="73"/>
        <v>0</v>
      </c>
      <c r="AM30" s="199">
        <f t="shared" si="73"/>
        <v>0</v>
      </c>
      <c r="AN30" s="199">
        <f t="shared" si="73"/>
        <v>8</v>
      </c>
      <c r="AO30" s="199">
        <f t="shared" si="73"/>
        <v>2</v>
      </c>
      <c r="AP30" s="199">
        <f t="shared" si="73"/>
        <v>1</v>
      </c>
      <c r="AQ30" s="199">
        <f t="shared" si="73"/>
        <v>0</v>
      </c>
      <c r="AR30" s="199">
        <f t="shared" si="73"/>
        <v>0</v>
      </c>
      <c r="AS30" s="199">
        <f t="shared" si="73"/>
        <v>0</v>
      </c>
      <c r="AT30" s="199">
        <f t="shared" si="73"/>
        <v>0</v>
      </c>
      <c r="AU30" s="199">
        <f t="shared" si="73"/>
        <v>0</v>
      </c>
      <c r="AV30" s="199">
        <f t="shared" si="73"/>
        <v>1000</v>
      </c>
      <c r="AW30" s="199">
        <f t="shared" si="73"/>
        <v>0</v>
      </c>
      <c r="AX30" s="199">
        <f t="shared" si="73"/>
        <v>0</v>
      </c>
      <c r="AY30" s="199">
        <f t="shared" si="73"/>
        <v>0</v>
      </c>
      <c r="AZ30" s="199">
        <f t="shared" si="73"/>
        <v>0</v>
      </c>
      <c r="BA30" s="199">
        <f t="shared" si="73"/>
        <v>3</v>
      </c>
      <c r="BB30" s="199">
        <f t="shared" si="73"/>
        <v>2</v>
      </c>
      <c r="BC30" s="199">
        <f t="shared" si="73"/>
        <v>10</v>
      </c>
      <c r="BD30" s="199">
        <f t="shared" si="73"/>
        <v>0</v>
      </c>
      <c r="BE30" s="199">
        <f t="shared" si="73"/>
        <v>0</v>
      </c>
      <c r="BF30" s="199">
        <f t="shared" si="73"/>
        <v>1200</v>
      </c>
      <c r="BG30" s="199">
        <f t="shared" si="73"/>
        <v>3500</v>
      </c>
      <c r="BH30" s="199">
        <f t="shared" si="73"/>
        <v>2500</v>
      </c>
      <c r="BI30" s="199">
        <f t="shared" si="73"/>
        <v>2800</v>
      </c>
      <c r="BJ30" s="199">
        <f t="shared" si="73"/>
        <v>0</v>
      </c>
      <c r="BK30" s="199">
        <f t="shared" si="73"/>
        <v>0</v>
      </c>
      <c r="BL30" s="199">
        <f t="shared" si="73"/>
        <v>0</v>
      </c>
      <c r="BM30" s="199">
        <f t="shared" si="73"/>
        <v>0</v>
      </c>
      <c r="BN30" s="199">
        <f t="shared" si="73"/>
        <v>0</v>
      </c>
      <c r="BO30" s="199">
        <f t="shared" si="73"/>
        <v>5</v>
      </c>
      <c r="BP30" s="200" t="str">
        <f>"1."&amp;BP29</f>
        <v>1.4,7,8,9</v>
      </c>
      <c r="BQ30" s="199">
        <f t="shared" ref="BQ30:CI30" si="74">SUM(BQ29)</f>
        <v>0</v>
      </c>
      <c r="BR30" s="199">
        <f t="shared" si="74"/>
        <v>0</v>
      </c>
      <c r="BS30" s="199">
        <f t="shared" si="74"/>
        <v>0</v>
      </c>
      <c r="BT30" s="199">
        <f t="shared" si="74"/>
        <v>0</v>
      </c>
      <c r="BU30" s="199">
        <f t="shared" si="74"/>
        <v>0</v>
      </c>
      <c r="BV30" s="199">
        <f t="shared" si="74"/>
        <v>0</v>
      </c>
      <c r="BW30" s="199">
        <f t="shared" si="74"/>
        <v>1000</v>
      </c>
      <c r="BX30" s="199">
        <f t="shared" si="74"/>
        <v>0</v>
      </c>
      <c r="BY30" s="199">
        <f t="shared" si="74"/>
        <v>0</v>
      </c>
      <c r="BZ30" s="199">
        <f t="shared" si="74"/>
        <v>0</v>
      </c>
      <c r="CA30" s="199">
        <f t="shared" si="74"/>
        <v>0</v>
      </c>
      <c r="CB30" s="199">
        <f t="shared" si="74"/>
        <v>1</v>
      </c>
      <c r="CC30" s="199">
        <f t="shared" si="74"/>
        <v>1</v>
      </c>
      <c r="CD30" s="199">
        <f t="shared" si="74"/>
        <v>0</v>
      </c>
      <c r="CE30" s="199">
        <f t="shared" si="74"/>
        <v>0</v>
      </c>
      <c r="CF30" s="199">
        <f t="shared" si="74"/>
        <v>8</v>
      </c>
      <c r="CG30" s="199">
        <f t="shared" si="74"/>
        <v>0</v>
      </c>
      <c r="CH30" s="199">
        <f t="shared" si="74"/>
        <v>180</v>
      </c>
      <c r="CI30" s="199">
        <f t="shared" si="74"/>
        <v>180</v>
      </c>
      <c r="CJ30" s="199">
        <f>COUNTIF(CJ29,23)</f>
        <v>0</v>
      </c>
      <c r="CK30" s="199">
        <f t="shared" ref="CK30:DG30" si="75">SUM(CK29)</f>
        <v>0</v>
      </c>
      <c r="CL30" s="199">
        <f t="shared" si="75"/>
        <v>0</v>
      </c>
      <c r="CM30" s="199">
        <f t="shared" si="75"/>
        <v>0</v>
      </c>
      <c r="CN30" s="199">
        <f t="shared" si="75"/>
        <v>0</v>
      </c>
      <c r="CO30" s="199">
        <f t="shared" si="75"/>
        <v>0</v>
      </c>
      <c r="CP30" s="199">
        <f t="shared" si="75"/>
        <v>5</v>
      </c>
      <c r="CQ30" s="199">
        <f t="shared" si="75"/>
        <v>10</v>
      </c>
      <c r="CR30" s="199">
        <f t="shared" si="75"/>
        <v>50</v>
      </c>
      <c r="CS30" s="199">
        <f t="shared" si="75"/>
        <v>10</v>
      </c>
      <c r="CT30" s="199">
        <f t="shared" si="75"/>
        <v>11</v>
      </c>
      <c r="CU30" s="199">
        <f t="shared" si="75"/>
        <v>15</v>
      </c>
      <c r="CV30" s="199">
        <f t="shared" si="75"/>
        <v>5</v>
      </c>
      <c r="CW30" s="199">
        <f t="shared" si="75"/>
        <v>0</v>
      </c>
      <c r="CX30" s="199">
        <f t="shared" si="75"/>
        <v>5000</v>
      </c>
      <c r="CY30" s="199">
        <f t="shared" si="75"/>
        <v>9700</v>
      </c>
      <c r="CZ30" s="199">
        <f t="shared" si="75"/>
        <v>8500</v>
      </c>
      <c r="DA30" s="199">
        <f t="shared" si="75"/>
        <v>7500</v>
      </c>
      <c r="DB30" s="199">
        <f t="shared" si="75"/>
        <v>7800</v>
      </c>
      <c r="DC30" s="199">
        <f t="shared" si="75"/>
        <v>2000</v>
      </c>
      <c r="DD30" s="199">
        <f t="shared" si="75"/>
        <v>0</v>
      </c>
      <c r="DE30" s="199">
        <f t="shared" si="75"/>
        <v>0</v>
      </c>
      <c r="DF30" s="199">
        <f t="shared" si="75"/>
        <v>0</v>
      </c>
      <c r="DG30" s="199">
        <f t="shared" si="75"/>
        <v>0</v>
      </c>
      <c r="DH30" s="196">
        <f t="shared" si="13"/>
        <v>40500</v>
      </c>
      <c r="DI30" s="197">
        <f t="shared" si="14"/>
        <v>28500</v>
      </c>
      <c r="DJ30" s="197">
        <f t="shared" si="15"/>
        <v>1000</v>
      </c>
      <c r="DK30" s="197">
        <f t="shared" si="16"/>
        <v>10000</v>
      </c>
      <c r="DL30" s="197">
        <f t="shared" si="17"/>
        <v>1000</v>
      </c>
    </row>
    <row r="31" spans="1:116" ht="22.5" customHeight="1">
      <c r="A31" s="20"/>
      <c r="B31" s="154"/>
      <c r="C31" s="201" t="s">
        <v>225</v>
      </c>
      <c r="D31" s="175" t="s">
        <v>226</v>
      </c>
      <c r="E31" s="176" t="s">
        <v>227</v>
      </c>
      <c r="F31" s="176">
        <v>1</v>
      </c>
      <c r="G31" s="176" t="s">
        <v>228</v>
      </c>
      <c r="H31" s="177">
        <v>185</v>
      </c>
      <c r="I31" s="178">
        <v>321</v>
      </c>
      <c r="J31" s="178">
        <v>10</v>
      </c>
      <c r="K31" s="178">
        <v>3</v>
      </c>
      <c r="L31" s="178">
        <v>1</v>
      </c>
      <c r="M31" s="178">
        <v>1</v>
      </c>
      <c r="N31" s="178">
        <v>4</v>
      </c>
      <c r="O31" s="178">
        <v>1</v>
      </c>
      <c r="P31" s="180">
        <f t="shared" ref="P31:P34" si="76">SUM(K31:O31)</f>
        <v>10</v>
      </c>
      <c r="Q31" s="178">
        <v>50</v>
      </c>
      <c r="R31" s="178">
        <v>3000</v>
      </c>
      <c r="S31" s="178">
        <v>2600</v>
      </c>
      <c r="T31" s="178">
        <v>2800</v>
      </c>
      <c r="U31" s="178">
        <v>2400</v>
      </c>
      <c r="V31" s="178">
        <v>2600</v>
      </c>
      <c r="W31" s="178">
        <v>2800</v>
      </c>
      <c r="X31" s="178">
        <v>2800</v>
      </c>
      <c r="Y31" s="178">
        <v>1100</v>
      </c>
      <c r="Z31" s="179"/>
      <c r="AA31" s="179"/>
      <c r="AB31" s="178">
        <v>0</v>
      </c>
      <c r="AC31" s="206">
        <v>1</v>
      </c>
      <c r="AD31" s="206">
        <v>1</v>
      </c>
      <c r="AE31" s="206">
        <v>1</v>
      </c>
      <c r="AF31" s="206">
        <v>1</v>
      </c>
      <c r="AG31" s="206">
        <v>0</v>
      </c>
      <c r="AH31" s="206">
        <v>0</v>
      </c>
      <c r="AI31" s="206">
        <v>1</v>
      </c>
      <c r="AJ31" s="206">
        <v>0</v>
      </c>
      <c r="AK31" s="206">
        <v>1</v>
      </c>
      <c r="AL31" s="206">
        <v>0</v>
      </c>
      <c r="AM31" s="178">
        <v>0</v>
      </c>
      <c r="AN31" s="178">
        <v>3</v>
      </c>
      <c r="AO31" s="178">
        <v>0</v>
      </c>
      <c r="AP31" s="178">
        <v>0</v>
      </c>
      <c r="AQ31" s="178">
        <v>0</v>
      </c>
      <c r="AR31" s="178">
        <v>0</v>
      </c>
      <c r="AS31" s="178">
        <v>0</v>
      </c>
      <c r="AT31" s="178">
        <v>0</v>
      </c>
      <c r="AU31" s="178">
        <v>0</v>
      </c>
      <c r="AV31" s="178">
        <v>0</v>
      </c>
      <c r="AW31" s="178">
        <v>0</v>
      </c>
      <c r="AX31" s="178"/>
      <c r="AY31" s="178"/>
      <c r="AZ31" s="178"/>
      <c r="BA31" s="178">
        <v>7</v>
      </c>
      <c r="BB31" s="178">
        <v>1</v>
      </c>
      <c r="BC31" s="178">
        <v>1</v>
      </c>
      <c r="BD31" s="178">
        <v>0</v>
      </c>
      <c r="BE31" s="178">
        <v>28500</v>
      </c>
      <c r="BF31" s="178">
        <v>32500</v>
      </c>
      <c r="BG31" s="178">
        <v>31500</v>
      </c>
      <c r="BH31" s="178">
        <v>31000</v>
      </c>
      <c r="BI31" s="178">
        <v>29500</v>
      </c>
      <c r="BJ31" s="178">
        <v>29500</v>
      </c>
      <c r="BK31" s="178">
        <v>32000</v>
      </c>
      <c r="BL31" s="178">
        <v>12000</v>
      </c>
      <c r="BM31" s="179"/>
      <c r="BN31" s="179"/>
      <c r="BO31" s="178">
        <v>1</v>
      </c>
      <c r="BP31" s="181" t="s">
        <v>229</v>
      </c>
      <c r="BQ31" s="178">
        <v>50</v>
      </c>
      <c r="BR31" s="178">
        <v>1850</v>
      </c>
      <c r="BS31" s="178">
        <v>2000</v>
      </c>
      <c r="BT31" s="178">
        <v>1800</v>
      </c>
      <c r="BU31" s="178">
        <v>1700</v>
      </c>
      <c r="BV31" s="178">
        <v>1850</v>
      </c>
      <c r="BW31" s="178">
        <v>1850</v>
      </c>
      <c r="BX31" s="178">
        <v>2000</v>
      </c>
      <c r="BY31" s="178">
        <v>1100</v>
      </c>
      <c r="BZ31" s="179"/>
      <c r="CA31" s="179"/>
      <c r="CB31" s="178">
        <v>1</v>
      </c>
      <c r="CC31" s="178">
        <v>1</v>
      </c>
      <c r="CD31" s="178">
        <v>0</v>
      </c>
      <c r="CE31" s="178">
        <v>1</v>
      </c>
      <c r="CF31" s="178">
        <v>1</v>
      </c>
      <c r="CG31" s="178">
        <v>20</v>
      </c>
      <c r="CH31" s="178">
        <v>100</v>
      </c>
      <c r="CI31" s="180">
        <f t="shared" ref="CI31:CI34" si="77">SUM(CG31:CH31)</f>
        <v>120</v>
      </c>
      <c r="CJ31" s="182">
        <v>21</v>
      </c>
      <c r="CK31" s="178">
        <v>50</v>
      </c>
      <c r="CL31" s="178">
        <v>0</v>
      </c>
      <c r="CM31" s="178">
        <v>1</v>
      </c>
      <c r="CN31" s="178">
        <v>20</v>
      </c>
      <c r="CO31" s="178">
        <v>2000</v>
      </c>
      <c r="CP31" s="183">
        <f t="shared" ref="CP31:CP34" si="78">SUM(AC31:AL31)</f>
        <v>6</v>
      </c>
      <c r="CQ31" s="183">
        <f t="shared" ref="CQ31:CQ34" si="79">J31</f>
        <v>10</v>
      </c>
      <c r="CR31" s="183">
        <f t="shared" ref="CR31:CR34" si="80">Q31</f>
        <v>50</v>
      </c>
      <c r="CS31" s="183">
        <f t="shared" ref="CS31:CS34" si="81">P31</f>
        <v>10</v>
      </c>
      <c r="CT31" s="183">
        <f t="shared" ref="CT31:CT34" si="82">SUM(AM31:AP31)</f>
        <v>3</v>
      </c>
      <c r="CU31" s="183">
        <f t="shared" ref="CU31:CU34" si="83">SUM(BA31:BD31)</f>
        <v>9</v>
      </c>
      <c r="CV31" s="183">
        <f t="shared" ref="CV31:CV34" si="84">BO31</f>
        <v>1</v>
      </c>
      <c r="CW31" s="183">
        <f t="shared" ref="CW31:CW34" si="85">BQ31</f>
        <v>50</v>
      </c>
      <c r="CX31" s="187">
        <f t="shared" ref="CX31:DG31" si="86">SUM(R31,AQ31,BE31,BR31)</f>
        <v>33350</v>
      </c>
      <c r="CY31" s="187">
        <f t="shared" si="86"/>
        <v>37100</v>
      </c>
      <c r="CZ31" s="187">
        <f t="shared" si="86"/>
        <v>36100</v>
      </c>
      <c r="DA31" s="187">
        <f t="shared" si="86"/>
        <v>35100</v>
      </c>
      <c r="DB31" s="187">
        <f t="shared" si="86"/>
        <v>33950</v>
      </c>
      <c r="DC31" s="187">
        <f t="shared" si="86"/>
        <v>34150</v>
      </c>
      <c r="DD31" s="187">
        <f t="shared" si="86"/>
        <v>36800</v>
      </c>
      <c r="DE31" s="187">
        <f t="shared" si="86"/>
        <v>14200</v>
      </c>
      <c r="DF31" s="187">
        <f t="shared" si="86"/>
        <v>0</v>
      </c>
      <c r="DG31" s="187">
        <f t="shared" si="86"/>
        <v>0</v>
      </c>
      <c r="DH31" s="196">
        <f t="shared" si="13"/>
        <v>260750</v>
      </c>
      <c r="DI31" s="197">
        <f t="shared" si="14"/>
        <v>20100</v>
      </c>
      <c r="DJ31" s="197">
        <f t="shared" si="15"/>
        <v>0</v>
      </c>
      <c r="DK31" s="197">
        <f t="shared" si="16"/>
        <v>226500</v>
      </c>
      <c r="DL31" s="197">
        <f t="shared" si="17"/>
        <v>14150</v>
      </c>
    </row>
    <row r="32" spans="1:116" ht="23.25" customHeight="1">
      <c r="A32" s="20"/>
      <c r="B32" s="154"/>
      <c r="C32" s="208" t="s">
        <v>230</v>
      </c>
      <c r="D32" s="191" t="s">
        <v>226</v>
      </c>
      <c r="E32" s="192" t="s">
        <v>227</v>
      </c>
      <c r="F32" s="192">
        <v>8</v>
      </c>
      <c r="G32" s="192" t="s">
        <v>231</v>
      </c>
      <c r="H32" s="193">
        <v>114</v>
      </c>
      <c r="I32" s="182">
        <v>220</v>
      </c>
      <c r="J32" s="182">
        <v>10</v>
      </c>
      <c r="K32" s="182">
        <v>10</v>
      </c>
      <c r="L32" s="182">
        <v>0</v>
      </c>
      <c r="M32" s="182">
        <v>0</v>
      </c>
      <c r="N32" s="182">
        <v>0</v>
      </c>
      <c r="O32" s="182">
        <v>0</v>
      </c>
      <c r="P32" s="180">
        <f t="shared" si="76"/>
        <v>10</v>
      </c>
      <c r="Q32" s="182">
        <v>50</v>
      </c>
      <c r="R32" s="182">
        <v>24500</v>
      </c>
      <c r="S32" s="182">
        <v>26000</v>
      </c>
      <c r="T32" s="182">
        <v>25000</v>
      </c>
      <c r="U32" s="182">
        <v>26000</v>
      </c>
      <c r="V32" s="182">
        <v>27000</v>
      </c>
      <c r="W32" s="182">
        <v>28500</v>
      </c>
      <c r="X32" s="182">
        <v>28500</v>
      </c>
      <c r="Y32" s="182">
        <v>8560</v>
      </c>
      <c r="Z32" s="194"/>
      <c r="AA32" s="194"/>
      <c r="AB32" s="182">
        <v>0</v>
      </c>
      <c r="AC32" s="211">
        <v>1</v>
      </c>
      <c r="AD32" s="211">
        <v>0</v>
      </c>
      <c r="AE32" s="211">
        <v>0</v>
      </c>
      <c r="AF32" s="211">
        <v>1</v>
      </c>
      <c r="AG32" s="211">
        <v>0</v>
      </c>
      <c r="AH32" s="211">
        <v>1</v>
      </c>
      <c r="AI32" s="211">
        <v>1</v>
      </c>
      <c r="AJ32" s="211">
        <v>0</v>
      </c>
      <c r="AK32" s="211">
        <v>1</v>
      </c>
      <c r="AL32" s="211">
        <v>0</v>
      </c>
      <c r="AM32" s="182">
        <v>0</v>
      </c>
      <c r="AN32" s="182">
        <v>5</v>
      </c>
      <c r="AO32" s="182">
        <v>0</v>
      </c>
      <c r="AP32" s="182">
        <v>0</v>
      </c>
      <c r="AQ32" s="182">
        <v>0</v>
      </c>
      <c r="AR32" s="182">
        <v>0</v>
      </c>
      <c r="AS32" s="182">
        <v>0</v>
      </c>
      <c r="AT32" s="182">
        <v>0</v>
      </c>
      <c r="AU32" s="182">
        <v>0</v>
      </c>
      <c r="AV32" s="182">
        <v>0</v>
      </c>
      <c r="AW32" s="182">
        <v>0</v>
      </c>
      <c r="AX32" s="182"/>
      <c r="AY32" s="182"/>
      <c r="AZ32" s="182"/>
      <c r="BA32" s="182">
        <v>1</v>
      </c>
      <c r="BB32" s="182">
        <v>1</v>
      </c>
      <c r="BC32" s="182">
        <v>5</v>
      </c>
      <c r="BD32" s="182">
        <v>0</v>
      </c>
      <c r="BE32" s="182">
        <v>35000</v>
      </c>
      <c r="BF32" s="182">
        <v>32450</v>
      </c>
      <c r="BG32" s="182">
        <v>34500</v>
      </c>
      <c r="BH32" s="182">
        <v>36500</v>
      </c>
      <c r="BI32" s="182">
        <v>37000</v>
      </c>
      <c r="BJ32" s="182">
        <v>36000</v>
      </c>
      <c r="BK32" s="182">
        <v>36500</v>
      </c>
      <c r="BL32" s="182">
        <v>15600</v>
      </c>
      <c r="BM32" s="194"/>
      <c r="BN32" s="194"/>
      <c r="BO32" s="182">
        <v>1</v>
      </c>
      <c r="BP32" s="195" t="s">
        <v>229</v>
      </c>
      <c r="BQ32" s="182">
        <v>50</v>
      </c>
      <c r="BR32" s="182">
        <v>2000</v>
      </c>
      <c r="BS32" s="182">
        <v>2500</v>
      </c>
      <c r="BT32" s="182">
        <v>2300</v>
      </c>
      <c r="BU32" s="182">
        <v>2200</v>
      </c>
      <c r="BV32" s="182">
        <v>2350</v>
      </c>
      <c r="BW32" s="182">
        <v>2400</v>
      </c>
      <c r="BX32" s="182">
        <v>2500</v>
      </c>
      <c r="BY32" s="182">
        <v>1200</v>
      </c>
      <c r="BZ32" s="194"/>
      <c r="CA32" s="194"/>
      <c r="CB32" s="182">
        <v>1</v>
      </c>
      <c r="CC32" s="182">
        <v>1</v>
      </c>
      <c r="CD32" s="182">
        <v>0</v>
      </c>
      <c r="CE32" s="182">
        <v>0</v>
      </c>
      <c r="CF32" s="182">
        <v>1</v>
      </c>
      <c r="CG32" s="182">
        <v>50</v>
      </c>
      <c r="CH32" s="182">
        <v>50</v>
      </c>
      <c r="CI32" s="180">
        <f t="shared" si="77"/>
        <v>100</v>
      </c>
      <c r="CJ32" s="182">
        <v>21</v>
      </c>
      <c r="CK32" s="182">
        <v>50</v>
      </c>
      <c r="CL32" s="182">
        <v>0</v>
      </c>
      <c r="CM32" s="182">
        <v>1</v>
      </c>
      <c r="CN32" s="182">
        <v>20</v>
      </c>
      <c r="CO32" s="182">
        <v>2000</v>
      </c>
      <c r="CP32" s="183">
        <f t="shared" si="78"/>
        <v>5</v>
      </c>
      <c r="CQ32" s="183">
        <f t="shared" si="79"/>
        <v>10</v>
      </c>
      <c r="CR32" s="183">
        <f t="shared" si="80"/>
        <v>50</v>
      </c>
      <c r="CS32" s="183">
        <f t="shared" si="81"/>
        <v>10</v>
      </c>
      <c r="CT32" s="183">
        <f t="shared" si="82"/>
        <v>5</v>
      </c>
      <c r="CU32" s="183">
        <f t="shared" si="83"/>
        <v>7</v>
      </c>
      <c r="CV32" s="183">
        <f t="shared" si="84"/>
        <v>1</v>
      </c>
      <c r="CW32" s="183">
        <f t="shared" si="85"/>
        <v>50</v>
      </c>
      <c r="CX32" s="187">
        <f t="shared" ref="CX32:DG32" si="87">SUM(R32,AQ32,BE32,BR32)</f>
        <v>61500</v>
      </c>
      <c r="CY32" s="187">
        <f t="shared" si="87"/>
        <v>60950</v>
      </c>
      <c r="CZ32" s="187">
        <f t="shared" si="87"/>
        <v>61800</v>
      </c>
      <c r="DA32" s="187">
        <f t="shared" si="87"/>
        <v>64700</v>
      </c>
      <c r="DB32" s="187">
        <f t="shared" si="87"/>
        <v>66350</v>
      </c>
      <c r="DC32" s="187">
        <f t="shared" si="87"/>
        <v>66900</v>
      </c>
      <c r="DD32" s="187">
        <f t="shared" si="87"/>
        <v>67500</v>
      </c>
      <c r="DE32" s="187">
        <f t="shared" si="87"/>
        <v>25360</v>
      </c>
      <c r="DF32" s="187">
        <f t="shared" si="87"/>
        <v>0</v>
      </c>
      <c r="DG32" s="187">
        <f t="shared" si="87"/>
        <v>0</v>
      </c>
      <c r="DH32" s="196">
        <f t="shared" si="13"/>
        <v>475060</v>
      </c>
      <c r="DI32" s="197">
        <f t="shared" si="14"/>
        <v>194060</v>
      </c>
      <c r="DJ32" s="197">
        <f t="shared" si="15"/>
        <v>0</v>
      </c>
      <c r="DK32" s="197">
        <f t="shared" si="16"/>
        <v>263550</v>
      </c>
      <c r="DL32" s="197">
        <f t="shared" si="17"/>
        <v>17450</v>
      </c>
    </row>
    <row r="33" spans="1:116" ht="23.25" customHeight="1">
      <c r="A33" s="20"/>
      <c r="B33" s="154"/>
      <c r="C33" s="208" t="s">
        <v>232</v>
      </c>
      <c r="D33" s="191" t="s">
        <v>226</v>
      </c>
      <c r="E33" s="192" t="s">
        <v>233</v>
      </c>
      <c r="F33" s="192">
        <v>6</v>
      </c>
      <c r="G33" s="192" t="s">
        <v>234</v>
      </c>
      <c r="H33" s="193">
        <v>204</v>
      </c>
      <c r="I33" s="182">
        <v>522</v>
      </c>
      <c r="J33" s="182">
        <v>10</v>
      </c>
      <c r="K33" s="182">
        <v>5</v>
      </c>
      <c r="L33" s="182">
        <v>1</v>
      </c>
      <c r="M33" s="182">
        <v>0</v>
      </c>
      <c r="N33" s="182">
        <v>1</v>
      </c>
      <c r="O33" s="182">
        <v>3</v>
      </c>
      <c r="P33" s="180">
        <f t="shared" si="76"/>
        <v>10</v>
      </c>
      <c r="Q33" s="182">
        <v>50</v>
      </c>
      <c r="R33" s="182">
        <v>21580</v>
      </c>
      <c r="S33" s="182">
        <v>22000</v>
      </c>
      <c r="T33" s="182">
        <v>22100</v>
      </c>
      <c r="U33" s="182">
        <v>23000</v>
      </c>
      <c r="V33" s="182">
        <v>25850</v>
      </c>
      <c r="W33" s="182">
        <v>25125</v>
      </c>
      <c r="X33" s="182">
        <v>25500</v>
      </c>
      <c r="Y33" s="182">
        <v>12500</v>
      </c>
      <c r="Z33" s="194"/>
      <c r="AA33" s="194"/>
      <c r="AB33" s="182">
        <v>0</v>
      </c>
      <c r="AC33" s="211">
        <v>1</v>
      </c>
      <c r="AD33" s="211">
        <v>0</v>
      </c>
      <c r="AE33" s="211">
        <v>0</v>
      </c>
      <c r="AF33" s="211">
        <v>1</v>
      </c>
      <c r="AG33" s="211">
        <v>0</v>
      </c>
      <c r="AH33" s="211">
        <v>0</v>
      </c>
      <c r="AI33" s="211">
        <v>1</v>
      </c>
      <c r="AJ33" s="211">
        <v>0</v>
      </c>
      <c r="AK33" s="211">
        <v>1</v>
      </c>
      <c r="AL33" s="211">
        <v>0</v>
      </c>
      <c r="AM33" s="182">
        <v>0</v>
      </c>
      <c r="AN33" s="182">
        <v>20</v>
      </c>
      <c r="AO33" s="182">
        <v>1</v>
      </c>
      <c r="AP33" s="182">
        <v>0</v>
      </c>
      <c r="AQ33" s="182">
        <v>5000</v>
      </c>
      <c r="AR33" s="182">
        <v>5500</v>
      </c>
      <c r="AS33" s="182">
        <v>5300</v>
      </c>
      <c r="AT33" s="182">
        <v>4900</v>
      </c>
      <c r="AU33" s="182">
        <v>5200</v>
      </c>
      <c r="AV33" s="182">
        <v>5500</v>
      </c>
      <c r="AW33" s="194"/>
      <c r="AX33" s="194"/>
      <c r="AY33" s="194"/>
      <c r="AZ33" s="194"/>
      <c r="BA33" s="182">
        <v>3</v>
      </c>
      <c r="BB33" s="182">
        <v>7</v>
      </c>
      <c r="BC33" s="182">
        <v>2</v>
      </c>
      <c r="BD33" s="182">
        <v>0</v>
      </c>
      <c r="BE33" s="182">
        <v>21000</v>
      </c>
      <c r="BF33" s="182">
        <v>22500</v>
      </c>
      <c r="BG33" s="182">
        <v>22800</v>
      </c>
      <c r="BH33" s="182">
        <v>22650</v>
      </c>
      <c r="BI33" s="182">
        <v>21650</v>
      </c>
      <c r="BJ33" s="182">
        <v>23150</v>
      </c>
      <c r="BK33" s="182">
        <v>23500</v>
      </c>
      <c r="BL33" s="182">
        <v>7560</v>
      </c>
      <c r="BM33" s="194"/>
      <c r="BN33" s="194"/>
      <c r="BO33" s="182">
        <v>1</v>
      </c>
      <c r="BP33" s="195" t="s">
        <v>229</v>
      </c>
      <c r="BQ33" s="182">
        <v>50</v>
      </c>
      <c r="BR33" s="182">
        <v>2200</v>
      </c>
      <c r="BS33" s="182">
        <v>2150</v>
      </c>
      <c r="BT33" s="182">
        <v>2250</v>
      </c>
      <c r="BU33" s="182">
        <v>2145</v>
      </c>
      <c r="BV33" s="182">
        <v>2100</v>
      </c>
      <c r="BW33" s="182">
        <v>2250</v>
      </c>
      <c r="BX33" s="182">
        <v>2300</v>
      </c>
      <c r="BY33" s="182">
        <v>1100</v>
      </c>
      <c r="BZ33" s="194"/>
      <c r="CA33" s="194"/>
      <c r="CB33" s="182">
        <v>1</v>
      </c>
      <c r="CC33" s="182">
        <v>1</v>
      </c>
      <c r="CD33" s="182">
        <v>1</v>
      </c>
      <c r="CE33" s="182">
        <v>1</v>
      </c>
      <c r="CF33" s="182">
        <v>2</v>
      </c>
      <c r="CG33" s="182">
        <v>60</v>
      </c>
      <c r="CH33" s="182">
        <v>70</v>
      </c>
      <c r="CI33" s="180">
        <f t="shared" si="77"/>
        <v>130</v>
      </c>
      <c r="CJ33" s="182">
        <v>21</v>
      </c>
      <c r="CK33" s="182">
        <v>50</v>
      </c>
      <c r="CL33" s="182">
        <v>0</v>
      </c>
      <c r="CM33" s="182">
        <v>1</v>
      </c>
      <c r="CN33" s="182">
        <v>20</v>
      </c>
      <c r="CO33" s="182">
        <v>2000</v>
      </c>
      <c r="CP33" s="183">
        <f t="shared" si="78"/>
        <v>4</v>
      </c>
      <c r="CQ33" s="183">
        <f t="shared" si="79"/>
        <v>10</v>
      </c>
      <c r="CR33" s="183">
        <f t="shared" si="80"/>
        <v>50</v>
      </c>
      <c r="CS33" s="183">
        <f t="shared" si="81"/>
        <v>10</v>
      </c>
      <c r="CT33" s="183">
        <f t="shared" si="82"/>
        <v>21</v>
      </c>
      <c r="CU33" s="183">
        <f t="shared" si="83"/>
        <v>12</v>
      </c>
      <c r="CV33" s="183">
        <f t="shared" si="84"/>
        <v>1</v>
      </c>
      <c r="CW33" s="183">
        <f t="shared" si="85"/>
        <v>50</v>
      </c>
      <c r="CX33" s="187">
        <f t="shared" ref="CX33:DG33" si="88">SUM(R33,AQ33,BE33,BR33)</f>
        <v>49780</v>
      </c>
      <c r="CY33" s="187">
        <f t="shared" si="88"/>
        <v>52150</v>
      </c>
      <c r="CZ33" s="187">
        <f t="shared" si="88"/>
        <v>52450</v>
      </c>
      <c r="DA33" s="187">
        <f t="shared" si="88"/>
        <v>52695</v>
      </c>
      <c r="DB33" s="187">
        <f t="shared" si="88"/>
        <v>54800</v>
      </c>
      <c r="DC33" s="187">
        <f t="shared" si="88"/>
        <v>56025</v>
      </c>
      <c r="DD33" s="187">
        <f t="shared" si="88"/>
        <v>51300</v>
      </c>
      <c r="DE33" s="187">
        <f t="shared" si="88"/>
        <v>21160</v>
      </c>
      <c r="DF33" s="187">
        <f t="shared" si="88"/>
        <v>0</v>
      </c>
      <c r="DG33" s="187">
        <f t="shared" si="88"/>
        <v>0</v>
      </c>
      <c r="DH33" s="196">
        <f t="shared" si="13"/>
        <v>390360</v>
      </c>
      <c r="DI33" s="197">
        <f t="shared" si="14"/>
        <v>177655</v>
      </c>
      <c r="DJ33" s="197">
        <f t="shared" si="15"/>
        <v>31400</v>
      </c>
      <c r="DK33" s="197">
        <f t="shared" si="16"/>
        <v>164810</v>
      </c>
      <c r="DL33" s="197">
        <f t="shared" si="17"/>
        <v>16495</v>
      </c>
    </row>
    <row r="34" spans="1:116" ht="22.5" customHeight="1">
      <c r="A34" s="20"/>
      <c r="B34" s="154"/>
      <c r="C34" s="208" t="s">
        <v>235</v>
      </c>
      <c r="D34" s="191" t="s">
        <v>226</v>
      </c>
      <c r="E34" s="192" t="s">
        <v>236</v>
      </c>
      <c r="F34" s="192">
        <v>1</v>
      </c>
      <c r="G34" s="192" t="s">
        <v>237</v>
      </c>
      <c r="H34" s="193">
        <v>117</v>
      </c>
      <c r="I34" s="182">
        <v>344</v>
      </c>
      <c r="J34" s="182">
        <v>10</v>
      </c>
      <c r="K34" s="182">
        <v>1</v>
      </c>
      <c r="L34" s="182">
        <v>1</v>
      </c>
      <c r="M34" s="182">
        <v>1</v>
      </c>
      <c r="N34" s="182">
        <v>5</v>
      </c>
      <c r="O34" s="182">
        <v>2</v>
      </c>
      <c r="P34" s="180">
        <f t="shared" si="76"/>
        <v>10</v>
      </c>
      <c r="Q34" s="182">
        <v>50</v>
      </c>
      <c r="R34" s="182">
        <v>22450</v>
      </c>
      <c r="S34" s="182">
        <v>22600</v>
      </c>
      <c r="T34" s="182">
        <v>24320</v>
      </c>
      <c r="U34" s="182">
        <v>24500</v>
      </c>
      <c r="V34" s="182">
        <v>24560</v>
      </c>
      <c r="W34" s="182">
        <v>25250</v>
      </c>
      <c r="X34" s="182">
        <v>25300</v>
      </c>
      <c r="Y34" s="182">
        <v>5300</v>
      </c>
      <c r="Z34" s="194"/>
      <c r="AA34" s="194"/>
      <c r="AB34" s="182">
        <v>0</v>
      </c>
      <c r="AC34" s="211">
        <v>1</v>
      </c>
      <c r="AD34" s="211">
        <v>0</v>
      </c>
      <c r="AE34" s="211">
        <v>0</v>
      </c>
      <c r="AF34" s="211">
        <v>1</v>
      </c>
      <c r="AG34" s="211">
        <v>0</v>
      </c>
      <c r="AH34" s="211">
        <v>0</v>
      </c>
      <c r="AI34" s="211">
        <v>1</v>
      </c>
      <c r="AJ34" s="211">
        <v>0</v>
      </c>
      <c r="AK34" s="211">
        <v>1</v>
      </c>
      <c r="AL34" s="211">
        <v>0</v>
      </c>
      <c r="AM34" s="182">
        <v>0</v>
      </c>
      <c r="AN34" s="182">
        <v>3</v>
      </c>
      <c r="AO34" s="182">
        <v>0</v>
      </c>
      <c r="AP34" s="182">
        <v>2</v>
      </c>
      <c r="AQ34" s="182">
        <v>3500</v>
      </c>
      <c r="AR34" s="182">
        <v>4500</v>
      </c>
      <c r="AS34" s="182">
        <v>5000</v>
      </c>
      <c r="AT34" s="182">
        <v>4200</v>
      </c>
      <c r="AU34" s="182">
        <v>3800</v>
      </c>
      <c r="AV34" s="182">
        <v>4500</v>
      </c>
      <c r="AW34" s="194"/>
      <c r="AX34" s="194"/>
      <c r="AY34" s="194"/>
      <c r="AZ34" s="194"/>
      <c r="BA34" s="182">
        <v>2</v>
      </c>
      <c r="BB34" s="182">
        <v>1</v>
      </c>
      <c r="BC34" s="182">
        <v>2</v>
      </c>
      <c r="BD34" s="182">
        <v>0</v>
      </c>
      <c r="BE34" s="182">
        <v>22000</v>
      </c>
      <c r="BF34" s="182">
        <v>21500</v>
      </c>
      <c r="BG34" s="182">
        <v>25000</v>
      </c>
      <c r="BH34" s="182">
        <v>21500</v>
      </c>
      <c r="BI34" s="182">
        <v>21890</v>
      </c>
      <c r="BJ34" s="182">
        <v>23500</v>
      </c>
      <c r="BK34" s="182">
        <v>23550</v>
      </c>
      <c r="BL34" s="182">
        <v>6250</v>
      </c>
      <c r="BM34" s="194"/>
      <c r="BN34" s="194"/>
      <c r="BO34" s="182">
        <v>1</v>
      </c>
      <c r="BP34" s="195" t="s">
        <v>229</v>
      </c>
      <c r="BQ34" s="182">
        <v>50</v>
      </c>
      <c r="BR34" s="182">
        <v>2000</v>
      </c>
      <c r="BS34" s="182">
        <v>2500</v>
      </c>
      <c r="BT34" s="182">
        <v>2350</v>
      </c>
      <c r="BU34" s="182">
        <v>1950</v>
      </c>
      <c r="BV34" s="182">
        <v>2150</v>
      </c>
      <c r="BW34" s="182">
        <v>2315</v>
      </c>
      <c r="BX34" s="182">
        <v>2400</v>
      </c>
      <c r="BY34" s="182">
        <v>1000</v>
      </c>
      <c r="BZ34" s="194"/>
      <c r="CA34" s="194"/>
      <c r="CB34" s="182">
        <v>1</v>
      </c>
      <c r="CC34" s="182">
        <v>1</v>
      </c>
      <c r="CD34" s="182">
        <v>0</v>
      </c>
      <c r="CE34" s="182">
        <v>1</v>
      </c>
      <c r="CF34" s="182">
        <v>1</v>
      </c>
      <c r="CG34" s="182">
        <v>50</v>
      </c>
      <c r="CH34" s="182">
        <v>50</v>
      </c>
      <c r="CI34" s="180">
        <f t="shared" si="77"/>
        <v>100</v>
      </c>
      <c r="CJ34" s="182">
        <v>21</v>
      </c>
      <c r="CK34" s="182">
        <v>50</v>
      </c>
      <c r="CL34" s="194"/>
      <c r="CM34" s="182">
        <v>1</v>
      </c>
      <c r="CN34" s="182">
        <v>20</v>
      </c>
      <c r="CO34" s="182">
        <v>2000</v>
      </c>
      <c r="CP34" s="183">
        <f t="shared" si="78"/>
        <v>4</v>
      </c>
      <c r="CQ34" s="183">
        <f t="shared" si="79"/>
        <v>10</v>
      </c>
      <c r="CR34" s="183">
        <f t="shared" si="80"/>
        <v>50</v>
      </c>
      <c r="CS34" s="183">
        <f t="shared" si="81"/>
        <v>10</v>
      </c>
      <c r="CT34" s="183">
        <f t="shared" si="82"/>
        <v>5</v>
      </c>
      <c r="CU34" s="183">
        <f t="shared" si="83"/>
        <v>5</v>
      </c>
      <c r="CV34" s="183">
        <f t="shared" si="84"/>
        <v>1</v>
      </c>
      <c r="CW34" s="183">
        <f t="shared" si="85"/>
        <v>50</v>
      </c>
      <c r="CX34" s="187">
        <f t="shared" ref="CX34:DG34" si="89">SUM(R34,AQ34,BE34,BR34)</f>
        <v>49950</v>
      </c>
      <c r="CY34" s="187">
        <f t="shared" si="89"/>
        <v>51100</v>
      </c>
      <c r="CZ34" s="187">
        <f t="shared" si="89"/>
        <v>56670</v>
      </c>
      <c r="DA34" s="187">
        <f t="shared" si="89"/>
        <v>52150</v>
      </c>
      <c r="DB34" s="187">
        <f t="shared" si="89"/>
        <v>52400</v>
      </c>
      <c r="DC34" s="187">
        <f t="shared" si="89"/>
        <v>55565</v>
      </c>
      <c r="DD34" s="187">
        <f t="shared" si="89"/>
        <v>51250</v>
      </c>
      <c r="DE34" s="187">
        <f t="shared" si="89"/>
        <v>12550</v>
      </c>
      <c r="DF34" s="187">
        <f t="shared" si="89"/>
        <v>0</v>
      </c>
      <c r="DG34" s="187">
        <f t="shared" si="89"/>
        <v>0</v>
      </c>
      <c r="DH34" s="196">
        <f t="shared" si="13"/>
        <v>381635</v>
      </c>
      <c r="DI34" s="197">
        <f t="shared" si="14"/>
        <v>174280</v>
      </c>
      <c r="DJ34" s="197">
        <f t="shared" si="15"/>
        <v>25500</v>
      </c>
      <c r="DK34" s="197">
        <f t="shared" si="16"/>
        <v>165190</v>
      </c>
      <c r="DL34" s="197">
        <f t="shared" si="17"/>
        <v>16665</v>
      </c>
    </row>
    <row r="35" spans="1:116" ht="24" customHeight="1">
      <c r="A35" s="20"/>
      <c r="B35" s="154"/>
      <c r="C35" s="190"/>
      <c r="D35" s="256"/>
      <c r="E35" s="244"/>
      <c r="F35" s="244"/>
      <c r="G35" s="245"/>
      <c r="H35" s="199">
        <f t="shared" ref="H35:BO35" si="90">SUM(H31:H34)</f>
        <v>620</v>
      </c>
      <c r="I35" s="199">
        <f t="shared" si="90"/>
        <v>1407</v>
      </c>
      <c r="J35" s="199">
        <f t="shared" si="90"/>
        <v>40</v>
      </c>
      <c r="K35" s="199">
        <f t="shared" si="90"/>
        <v>19</v>
      </c>
      <c r="L35" s="199">
        <f t="shared" si="90"/>
        <v>3</v>
      </c>
      <c r="M35" s="199">
        <f t="shared" si="90"/>
        <v>2</v>
      </c>
      <c r="N35" s="199">
        <f t="shared" si="90"/>
        <v>10</v>
      </c>
      <c r="O35" s="199">
        <f t="shared" si="90"/>
        <v>6</v>
      </c>
      <c r="P35" s="199">
        <f t="shared" si="90"/>
        <v>40</v>
      </c>
      <c r="Q35" s="199">
        <f t="shared" si="90"/>
        <v>200</v>
      </c>
      <c r="R35" s="199">
        <f t="shared" si="90"/>
        <v>71530</v>
      </c>
      <c r="S35" s="199">
        <f t="shared" si="90"/>
        <v>73200</v>
      </c>
      <c r="T35" s="199">
        <f t="shared" si="90"/>
        <v>74220</v>
      </c>
      <c r="U35" s="199">
        <f t="shared" si="90"/>
        <v>75900</v>
      </c>
      <c r="V35" s="199">
        <f t="shared" si="90"/>
        <v>80010</v>
      </c>
      <c r="W35" s="199">
        <f t="shared" si="90"/>
        <v>81675</v>
      </c>
      <c r="X35" s="199">
        <f t="shared" si="90"/>
        <v>82100</v>
      </c>
      <c r="Y35" s="199">
        <f t="shared" si="90"/>
        <v>27460</v>
      </c>
      <c r="Z35" s="199">
        <f t="shared" si="90"/>
        <v>0</v>
      </c>
      <c r="AA35" s="199">
        <f t="shared" si="90"/>
        <v>0</v>
      </c>
      <c r="AB35" s="199">
        <f t="shared" si="90"/>
        <v>0</v>
      </c>
      <c r="AC35" s="199">
        <f t="shared" si="90"/>
        <v>4</v>
      </c>
      <c r="AD35" s="199">
        <f t="shared" si="90"/>
        <v>1</v>
      </c>
      <c r="AE35" s="199">
        <f t="shared" si="90"/>
        <v>1</v>
      </c>
      <c r="AF35" s="199">
        <f t="shared" si="90"/>
        <v>4</v>
      </c>
      <c r="AG35" s="199">
        <f t="shared" si="90"/>
        <v>0</v>
      </c>
      <c r="AH35" s="199">
        <f t="shared" si="90"/>
        <v>1</v>
      </c>
      <c r="AI35" s="199">
        <f t="shared" si="90"/>
        <v>4</v>
      </c>
      <c r="AJ35" s="199">
        <f t="shared" si="90"/>
        <v>0</v>
      </c>
      <c r="AK35" s="199">
        <f t="shared" si="90"/>
        <v>4</v>
      </c>
      <c r="AL35" s="199">
        <f t="shared" si="90"/>
        <v>0</v>
      </c>
      <c r="AM35" s="199">
        <f t="shared" si="90"/>
        <v>0</v>
      </c>
      <c r="AN35" s="199">
        <f t="shared" si="90"/>
        <v>31</v>
      </c>
      <c r="AO35" s="199">
        <f t="shared" si="90"/>
        <v>1</v>
      </c>
      <c r="AP35" s="199">
        <f t="shared" si="90"/>
        <v>2</v>
      </c>
      <c r="AQ35" s="199">
        <f t="shared" si="90"/>
        <v>8500</v>
      </c>
      <c r="AR35" s="199">
        <f t="shared" si="90"/>
        <v>10000</v>
      </c>
      <c r="AS35" s="199">
        <f t="shared" si="90"/>
        <v>10300</v>
      </c>
      <c r="AT35" s="199">
        <f t="shared" si="90"/>
        <v>9100</v>
      </c>
      <c r="AU35" s="199">
        <f t="shared" si="90"/>
        <v>9000</v>
      </c>
      <c r="AV35" s="199">
        <f t="shared" si="90"/>
        <v>10000</v>
      </c>
      <c r="AW35" s="199">
        <f t="shared" si="90"/>
        <v>0</v>
      </c>
      <c r="AX35" s="199">
        <f t="shared" si="90"/>
        <v>0</v>
      </c>
      <c r="AY35" s="199">
        <f t="shared" si="90"/>
        <v>0</v>
      </c>
      <c r="AZ35" s="199">
        <f t="shared" si="90"/>
        <v>0</v>
      </c>
      <c r="BA35" s="199">
        <f t="shared" si="90"/>
        <v>13</v>
      </c>
      <c r="BB35" s="199">
        <f t="shared" si="90"/>
        <v>10</v>
      </c>
      <c r="BC35" s="199">
        <f t="shared" si="90"/>
        <v>10</v>
      </c>
      <c r="BD35" s="199">
        <f t="shared" si="90"/>
        <v>0</v>
      </c>
      <c r="BE35" s="199">
        <f t="shared" si="90"/>
        <v>106500</v>
      </c>
      <c r="BF35" s="199">
        <f t="shared" si="90"/>
        <v>108950</v>
      </c>
      <c r="BG35" s="199">
        <f t="shared" si="90"/>
        <v>113800</v>
      </c>
      <c r="BH35" s="199">
        <f t="shared" si="90"/>
        <v>111650</v>
      </c>
      <c r="BI35" s="199">
        <f t="shared" si="90"/>
        <v>110040</v>
      </c>
      <c r="BJ35" s="199">
        <f t="shared" si="90"/>
        <v>112150</v>
      </c>
      <c r="BK35" s="199">
        <f t="shared" si="90"/>
        <v>115550</v>
      </c>
      <c r="BL35" s="199">
        <f t="shared" si="90"/>
        <v>41410</v>
      </c>
      <c r="BM35" s="199">
        <f t="shared" si="90"/>
        <v>0</v>
      </c>
      <c r="BN35" s="199">
        <f t="shared" si="90"/>
        <v>0</v>
      </c>
      <c r="BO35" s="199">
        <f t="shared" si="90"/>
        <v>4</v>
      </c>
      <c r="BP35" s="200" t="str">
        <f>"1."&amp;BP31&amp;" 2."&amp;BP32&amp;" 3."&amp;BP33&amp;" 4."&amp;BP34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BQ35" s="199">
        <f t="shared" ref="BQ35:CI35" si="91">SUM(BQ31:BQ34)</f>
        <v>200</v>
      </c>
      <c r="BR35" s="199">
        <f t="shared" si="91"/>
        <v>8050</v>
      </c>
      <c r="BS35" s="199">
        <f t="shared" si="91"/>
        <v>9150</v>
      </c>
      <c r="BT35" s="199">
        <f t="shared" si="91"/>
        <v>8700</v>
      </c>
      <c r="BU35" s="199">
        <f t="shared" si="91"/>
        <v>7995</v>
      </c>
      <c r="BV35" s="199">
        <f t="shared" si="91"/>
        <v>8450</v>
      </c>
      <c r="BW35" s="199">
        <f t="shared" si="91"/>
        <v>8815</v>
      </c>
      <c r="BX35" s="199">
        <f t="shared" si="91"/>
        <v>9200</v>
      </c>
      <c r="BY35" s="199">
        <f t="shared" si="91"/>
        <v>4400</v>
      </c>
      <c r="BZ35" s="199">
        <f t="shared" si="91"/>
        <v>0</v>
      </c>
      <c r="CA35" s="199">
        <f t="shared" si="91"/>
        <v>0</v>
      </c>
      <c r="CB35" s="199">
        <f t="shared" si="91"/>
        <v>4</v>
      </c>
      <c r="CC35" s="199">
        <f t="shared" si="91"/>
        <v>4</v>
      </c>
      <c r="CD35" s="199">
        <f t="shared" si="91"/>
        <v>1</v>
      </c>
      <c r="CE35" s="199">
        <f t="shared" si="91"/>
        <v>3</v>
      </c>
      <c r="CF35" s="199">
        <f t="shared" si="91"/>
        <v>5</v>
      </c>
      <c r="CG35" s="199">
        <f t="shared" si="91"/>
        <v>180</v>
      </c>
      <c r="CH35" s="199">
        <f t="shared" si="91"/>
        <v>270</v>
      </c>
      <c r="CI35" s="199">
        <f t="shared" si="91"/>
        <v>450</v>
      </c>
      <c r="CJ35" s="199">
        <f>COUNTIF(CJ31:CJ34,23)</f>
        <v>0</v>
      </c>
      <c r="CK35" s="199">
        <f t="shared" ref="CK35:DG35" si="92">SUM(CK31:CK34)</f>
        <v>200</v>
      </c>
      <c r="CL35" s="199">
        <f t="shared" si="92"/>
        <v>0</v>
      </c>
      <c r="CM35" s="199">
        <f t="shared" si="92"/>
        <v>4</v>
      </c>
      <c r="CN35" s="199">
        <f t="shared" si="92"/>
        <v>80</v>
      </c>
      <c r="CO35" s="199">
        <f t="shared" si="92"/>
        <v>8000</v>
      </c>
      <c r="CP35" s="199">
        <f t="shared" si="92"/>
        <v>19</v>
      </c>
      <c r="CQ35" s="199">
        <f t="shared" si="92"/>
        <v>40</v>
      </c>
      <c r="CR35" s="199">
        <f t="shared" si="92"/>
        <v>200</v>
      </c>
      <c r="CS35" s="199">
        <f t="shared" si="92"/>
        <v>40</v>
      </c>
      <c r="CT35" s="199">
        <f t="shared" si="92"/>
        <v>34</v>
      </c>
      <c r="CU35" s="199">
        <f t="shared" si="92"/>
        <v>33</v>
      </c>
      <c r="CV35" s="199">
        <f t="shared" si="92"/>
        <v>4</v>
      </c>
      <c r="CW35" s="199">
        <f t="shared" si="92"/>
        <v>200</v>
      </c>
      <c r="CX35" s="199">
        <f t="shared" si="92"/>
        <v>194580</v>
      </c>
      <c r="CY35" s="199">
        <f t="shared" si="92"/>
        <v>201300</v>
      </c>
      <c r="CZ35" s="199">
        <f t="shared" si="92"/>
        <v>207020</v>
      </c>
      <c r="DA35" s="199">
        <f t="shared" si="92"/>
        <v>204645</v>
      </c>
      <c r="DB35" s="199">
        <f t="shared" si="92"/>
        <v>207500</v>
      </c>
      <c r="DC35" s="199">
        <f t="shared" si="92"/>
        <v>212640</v>
      </c>
      <c r="DD35" s="199">
        <f t="shared" si="92"/>
        <v>206850</v>
      </c>
      <c r="DE35" s="199">
        <f t="shared" si="92"/>
        <v>73270</v>
      </c>
      <c r="DF35" s="199">
        <f t="shared" si="92"/>
        <v>0</v>
      </c>
      <c r="DG35" s="199">
        <f t="shared" si="92"/>
        <v>0</v>
      </c>
      <c r="DH35" s="196">
        <f t="shared" si="13"/>
        <v>1507805</v>
      </c>
      <c r="DI35" s="197">
        <f t="shared" si="14"/>
        <v>566095</v>
      </c>
      <c r="DJ35" s="197">
        <f t="shared" si="15"/>
        <v>56900</v>
      </c>
      <c r="DK35" s="197">
        <f t="shared" si="16"/>
        <v>820050</v>
      </c>
      <c r="DL35" s="197">
        <f t="shared" si="17"/>
        <v>64760</v>
      </c>
    </row>
    <row r="36" spans="1:116" ht="22.5" customHeight="1">
      <c r="A36" s="20"/>
      <c r="B36" s="154"/>
      <c r="C36" s="201" t="s">
        <v>238</v>
      </c>
      <c r="D36" s="175" t="s">
        <v>239</v>
      </c>
      <c r="E36" s="176" t="s">
        <v>240</v>
      </c>
      <c r="F36" s="176">
        <v>2</v>
      </c>
      <c r="G36" s="176" t="s">
        <v>241</v>
      </c>
      <c r="H36" s="177">
        <v>179</v>
      </c>
      <c r="I36" s="178">
        <v>376</v>
      </c>
      <c r="J36" s="178">
        <v>2</v>
      </c>
      <c r="K36" s="178">
        <v>3</v>
      </c>
      <c r="L36" s="179"/>
      <c r="M36" s="178">
        <v>3</v>
      </c>
      <c r="N36" s="178">
        <v>4</v>
      </c>
      <c r="O36" s="179"/>
      <c r="P36" s="180">
        <f>SUM(K36:O36)</f>
        <v>10</v>
      </c>
      <c r="Q36" s="178">
        <v>50</v>
      </c>
      <c r="R36" s="178">
        <v>25550</v>
      </c>
      <c r="S36" s="178">
        <v>25820</v>
      </c>
      <c r="T36" s="178">
        <v>30000</v>
      </c>
      <c r="U36" s="178">
        <v>21000</v>
      </c>
      <c r="V36" s="178">
        <v>25000</v>
      </c>
      <c r="W36" s="178">
        <v>19500</v>
      </c>
      <c r="X36" s="178">
        <v>22300</v>
      </c>
      <c r="Y36" s="178">
        <v>20500</v>
      </c>
      <c r="Z36" s="178">
        <v>22000</v>
      </c>
      <c r="AA36" s="178">
        <v>21500</v>
      </c>
      <c r="AB36" s="178">
        <v>4</v>
      </c>
      <c r="AC36" s="206">
        <v>1</v>
      </c>
      <c r="AD36" s="205"/>
      <c r="AE36" s="205"/>
      <c r="AF36" s="206">
        <v>1</v>
      </c>
      <c r="AG36" s="205"/>
      <c r="AH36" s="205"/>
      <c r="AI36" s="205"/>
      <c r="AJ36" s="206"/>
      <c r="AK36" s="206">
        <v>1</v>
      </c>
      <c r="AL36" s="205"/>
      <c r="AM36" s="179"/>
      <c r="AN36" s="178">
        <v>15</v>
      </c>
      <c r="AO36" s="179"/>
      <c r="AP36" s="179"/>
      <c r="AQ36" s="178">
        <v>0</v>
      </c>
      <c r="AR36" s="178">
        <v>12000</v>
      </c>
      <c r="AS36" s="178">
        <v>5000</v>
      </c>
      <c r="AT36" s="178">
        <v>0</v>
      </c>
      <c r="AU36" s="178">
        <v>0</v>
      </c>
      <c r="AV36" s="178">
        <v>0</v>
      </c>
      <c r="AW36" s="178">
        <v>0</v>
      </c>
      <c r="AX36" s="178">
        <v>0</v>
      </c>
      <c r="AY36" s="178">
        <v>0</v>
      </c>
      <c r="AZ36" s="178">
        <v>0</v>
      </c>
      <c r="BA36" s="178">
        <v>0</v>
      </c>
      <c r="BB36" s="179"/>
      <c r="BC36" s="178">
        <v>1</v>
      </c>
      <c r="BD36" s="179"/>
      <c r="BE36" s="178">
        <v>0</v>
      </c>
      <c r="BF36" s="178">
        <v>5000</v>
      </c>
      <c r="BG36" s="178">
        <v>3000</v>
      </c>
      <c r="BH36" s="178">
        <v>5000</v>
      </c>
      <c r="BI36" s="178">
        <v>4200</v>
      </c>
      <c r="BJ36" s="178">
        <v>3500</v>
      </c>
      <c r="BK36" s="178">
        <v>23000</v>
      </c>
      <c r="BL36" s="178">
        <v>17000</v>
      </c>
      <c r="BM36" s="178">
        <v>2300</v>
      </c>
      <c r="BN36" s="178">
        <v>3500</v>
      </c>
      <c r="BO36" s="178">
        <v>2</v>
      </c>
      <c r="BP36" s="181" t="s">
        <v>171</v>
      </c>
      <c r="BQ36" s="178">
        <v>70</v>
      </c>
      <c r="BR36" s="178">
        <v>0</v>
      </c>
      <c r="BS36" s="178">
        <v>5000</v>
      </c>
      <c r="BT36" s="178">
        <v>2500</v>
      </c>
      <c r="BU36" s="178">
        <v>0</v>
      </c>
      <c r="BV36" s="178">
        <v>0</v>
      </c>
      <c r="BW36" s="178">
        <v>3000</v>
      </c>
      <c r="BX36" s="178">
        <v>5500</v>
      </c>
      <c r="BY36" s="178">
        <v>2300</v>
      </c>
      <c r="BZ36" s="178">
        <v>2000</v>
      </c>
      <c r="CA36" s="178">
        <v>2200</v>
      </c>
      <c r="CB36" s="178">
        <v>1</v>
      </c>
      <c r="CC36" s="178">
        <v>1</v>
      </c>
      <c r="CD36" s="178">
        <v>1</v>
      </c>
      <c r="CE36" s="178">
        <v>1</v>
      </c>
      <c r="CF36" s="178">
        <v>2</v>
      </c>
      <c r="CG36" s="178">
        <v>0</v>
      </c>
      <c r="CH36" s="178">
        <v>50</v>
      </c>
      <c r="CI36" s="180">
        <f>SUM(CG36:CH36)</f>
        <v>50</v>
      </c>
      <c r="CJ36" s="182">
        <v>22</v>
      </c>
      <c r="CK36" s="178">
        <v>179</v>
      </c>
      <c r="CL36" s="178">
        <v>0</v>
      </c>
      <c r="CM36" s="178">
        <v>1</v>
      </c>
      <c r="CN36" s="178">
        <v>48</v>
      </c>
      <c r="CO36" s="178">
        <v>0</v>
      </c>
      <c r="CP36" s="183">
        <f>SUM(AC36:AL36)</f>
        <v>3</v>
      </c>
      <c r="CQ36" s="183">
        <f>J36</f>
        <v>2</v>
      </c>
      <c r="CR36" s="183">
        <f>Q36</f>
        <v>50</v>
      </c>
      <c r="CS36" s="183">
        <f>P36</f>
        <v>10</v>
      </c>
      <c r="CT36" s="183">
        <f>SUM(AM36:AP36)</f>
        <v>15</v>
      </c>
      <c r="CU36" s="183">
        <f>SUM(BA36:BD36)</f>
        <v>1</v>
      </c>
      <c r="CV36" s="183">
        <f>BO36</f>
        <v>2</v>
      </c>
      <c r="CW36" s="183">
        <f>BQ36</f>
        <v>70</v>
      </c>
      <c r="CX36" s="187">
        <f t="shared" ref="CX36:DG36" si="93">SUM(R36,AQ36,BE36,BR36)</f>
        <v>25550</v>
      </c>
      <c r="CY36" s="187">
        <f t="shared" si="93"/>
        <v>47820</v>
      </c>
      <c r="CZ36" s="187">
        <f t="shared" si="93"/>
        <v>40500</v>
      </c>
      <c r="DA36" s="187">
        <f t="shared" si="93"/>
        <v>26000</v>
      </c>
      <c r="DB36" s="187">
        <f t="shared" si="93"/>
        <v>29200</v>
      </c>
      <c r="DC36" s="187">
        <f t="shared" si="93"/>
        <v>26000</v>
      </c>
      <c r="DD36" s="187">
        <f t="shared" si="93"/>
        <v>50800</v>
      </c>
      <c r="DE36" s="187">
        <f t="shared" si="93"/>
        <v>39800</v>
      </c>
      <c r="DF36" s="187">
        <f t="shared" si="93"/>
        <v>26300</v>
      </c>
      <c r="DG36" s="187">
        <f t="shared" si="93"/>
        <v>27200</v>
      </c>
      <c r="DH36" s="196">
        <f t="shared" si="13"/>
        <v>339170</v>
      </c>
      <c r="DI36" s="197">
        <f t="shared" si="14"/>
        <v>233170</v>
      </c>
      <c r="DJ36" s="197">
        <f t="shared" si="15"/>
        <v>17000</v>
      </c>
      <c r="DK36" s="197">
        <f t="shared" si="16"/>
        <v>66500</v>
      </c>
      <c r="DL36" s="197">
        <f t="shared" si="17"/>
        <v>22500</v>
      </c>
    </row>
    <row r="37" spans="1:116" ht="24" customHeight="1">
      <c r="A37" s="20"/>
      <c r="B37" s="154"/>
      <c r="C37" s="190"/>
      <c r="D37" s="256"/>
      <c r="E37" s="244"/>
      <c r="F37" s="244"/>
      <c r="G37" s="245"/>
      <c r="H37" s="199">
        <f t="shared" ref="H37:BO37" si="94">SUM(H36)</f>
        <v>179</v>
      </c>
      <c r="I37" s="199">
        <f t="shared" si="94"/>
        <v>376</v>
      </c>
      <c r="J37" s="199">
        <f t="shared" si="94"/>
        <v>2</v>
      </c>
      <c r="K37" s="199">
        <f t="shared" si="94"/>
        <v>3</v>
      </c>
      <c r="L37" s="199">
        <f t="shared" si="94"/>
        <v>0</v>
      </c>
      <c r="M37" s="199">
        <f t="shared" si="94"/>
        <v>3</v>
      </c>
      <c r="N37" s="199">
        <f t="shared" si="94"/>
        <v>4</v>
      </c>
      <c r="O37" s="199">
        <f t="shared" si="94"/>
        <v>0</v>
      </c>
      <c r="P37" s="199">
        <f t="shared" si="94"/>
        <v>10</v>
      </c>
      <c r="Q37" s="199">
        <f t="shared" si="94"/>
        <v>50</v>
      </c>
      <c r="R37" s="199">
        <f t="shared" si="94"/>
        <v>25550</v>
      </c>
      <c r="S37" s="199">
        <f t="shared" si="94"/>
        <v>25820</v>
      </c>
      <c r="T37" s="199">
        <f t="shared" si="94"/>
        <v>30000</v>
      </c>
      <c r="U37" s="199">
        <f t="shared" si="94"/>
        <v>21000</v>
      </c>
      <c r="V37" s="199">
        <f t="shared" si="94"/>
        <v>25000</v>
      </c>
      <c r="W37" s="199">
        <f t="shared" si="94"/>
        <v>19500</v>
      </c>
      <c r="X37" s="199">
        <f t="shared" si="94"/>
        <v>22300</v>
      </c>
      <c r="Y37" s="199">
        <f t="shared" si="94"/>
        <v>20500</v>
      </c>
      <c r="Z37" s="199">
        <f t="shared" si="94"/>
        <v>22000</v>
      </c>
      <c r="AA37" s="199">
        <f t="shared" si="94"/>
        <v>21500</v>
      </c>
      <c r="AB37" s="199">
        <f t="shared" si="94"/>
        <v>4</v>
      </c>
      <c r="AC37" s="199">
        <f t="shared" si="94"/>
        <v>1</v>
      </c>
      <c r="AD37" s="199">
        <f t="shared" si="94"/>
        <v>0</v>
      </c>
      <c r="AE37" s="199">
        <f t="shared" si="94"/>
        <v>0</v>
      </c>
      <c r="AF37" s="199">
        <f t="shared" si="94"/>
        <v>1</v>
      </c>
      <c r="AG37" s="199">
        <f t="shared" si="94"/>
        <v>0</v>
      </c>
      <c r="AH37" s="199">
        <f t="shared" si="94"/>
        <v>0</v>
      </c>
      <c r="AI37" s="199">
        <f t="shared" si="94"/>
        <v>0</v>
      </c>
      <c r="AJ37" s="199">
        <f t="shared" si="94"/>
        <v>0</v>
      </c>
      <c r="AK37" s="199">
        <f t="shared" si="94"/>
        <v>1</v>
      </c>
      <c r="AL37" s="199">
        <f t="shared" si="94"/>
        <v>0</v>
      </c>
      <c r="AM37" s="199">
        <f t="shared" si="94"/>
        <v>0</v>
      </c>
      <c r="AN37" s="199">
        <f t="shared" si="94"/>
        <v>15</v>
      </c>
      <c r="AO37" s="199">
        <f t="shared" si="94"/>
        <v>0</v>
      </c>
      <c r="AP37" s="199">
        <f t="shared" si="94"/>
        <v>0</v>
      </c>
      <c r="AQ37" s="199">
        <f t="shared" si="94"/>
        <v>0</v>
      </c>
      <c r="AR37" s="199">
        <f t="shared" si="94"/>
        <v>12000</v>
      </c>
      <c r="AS37" s="199">
        <f t="shared" si="94"/>
        <v>5000</v>
      </c>
      <c r="AT37" s="199">
        <f t="shared" si="94"/>
        <v>0</v>
      </c>
      <c r="AU37" s="199">
        <f t="shared" si="94"/>
        <v>0</v>
      </c>
      <c r="AV37" s="199">
        <f t="shared" si="94"/>
        <v>0</v>
      </c>
      <c r="AW37" s="199">
        <f t="shared" si="94"/>
        <v>0</v>
      </c>
      <c r="AX37" s="199">
        <f t="shared" si="94"/>
        <v>0</v>
      </c>
      <c r="AY37" s="199">
        <f t="shared" si="94"/>
        <v>0</v>
      </c>
      <c r="AZ37" s="199">
        <f t="shared" si="94"/>
        <v>0</v>
      </c>
      <c r="BA37" s="199">
        <f t="shared" si="94"/>
        <v>0</v>
      </c>
      <c r="BB37" s="199">
        <f t="shared" si="94"/>
        <v>0</v>
      </c>
      <c r="BC37" s="199">
        <f t="shared" si="94"/>
        <v>1</v>
      </c>
      <c r="BD37" s="199">
        <f t="shared" si="94"/>
        <v>0</v>
      </c>
      <c r="BE37" s="199">
        <f t="shared" si="94"/>
        <v>0</v>
      </c>
      <c r="BF37" s="199">
        <f t="shared" si="94"/>
        <v>5000</v>
      </c>
      <c r="BG37" s="199">
        <f t="shared" si="94"/>
        <v>3000</v>
      </c>
      <c r="BH37" s="199">
        <f t="shared" si="94"/>
        <v>5000</v>
      </c>
      <c r="BI37" s="199">
        <f t="shared" si="94"/>
        <v>4200</v>
      </c>
      <c r="BJ37" s="199">
        <f t="shared" si="94"/>
        <v>3500</v>
      </c>
      <c r="BK37" s="199">
        <f t="shared" si="94"/>
        <v>23000</v>
      </c>
      <c r="BL37" s="199">
        <f t="shared" si="94"/>
        <v>17000</v>
      </c>
      <c r="BM37" s="199">
        <f t="shared" si="94"/>
        <v>2300</v>
      </c>
      <c r="BN37" s="199">
        <f t="shared" si="94"/>
        <v>3500</v>
      </c>
      <c r="BO37" s="199">
        <f t="shared" si="94"/>
        <v>2</v>
      </c>
      <c r="BP37" s="200" t="str">
        <f>"1."&amp;BP36</f>
        <v>1.1</v>
      </c>
      <c r="BQ37" s="199">
        <f t="shared" ref="BQ37:CI37" si="95">SUM(BQ36)</f>
        <v>70</v>
      </c>
      <c r="BR37" s="199">
        <f t="shared" si="95"/>
        <v>0</v>
      </c>
      <c r="BS37" s="199">
        <f t="shared" si="95"/>
        <v>5000</v>
      </c>
      <c r="BT37" s="199">
        <f t="shared" si="95"/>
        <v>2500</v>
      </c>
      <c r="BU37" s="199">
        <f t="shared" si="95"/>
        <v>0</v>
      </c>
      <c r="BV37" s="199">
        <f t="shared" si="95"/>
        <v>0</v>
      </c>
      <c r="BW37" s="199">
        <f t="shared" si="95"/>
        <v>3000</v>
      </c>
      <c r="BX37" s="199">
        <f t="shared" si="95"/>
        <v>5500</v>
      </c>
      <c r="BY37" s="199">
        <f t="shared" si="95"/>
        <v>2300</v>
      </c>
      <c r="BZ37" s="199">
        <f t="shared" si="95"/>
        <v>2000</v>
      </c>
      <c r="CA37" s="199">
        <f t="shared" si="95"/>
        <v>2200</v>
      </c>
      <c r="CB37" s="199">
        <f t="shared" si="95"/>
        <v>1</v>
      </c>
      <c r="CC37" s="199">
        <f t="shared" si="95"/>
        <v>1</v>
      </c>
      <c r="CD37" s="199">
        <f t="shared" si="95"/>
        <v>1</v>
      </c>
      <c r="CE37" s="199">
        <f t="shared" si="95"/>
        <v>1</v>
      </c>
      <c r="CF37" s="199">
        <f t="shared" si="95"/>
        <v>2</v>
      </c>
      <c r="CG37" s="199">
        <f t="shared" si="95"/>
        <v>0</v>
      </c>
      <c r="CH37" s="199">
        <f t="shared" si="95"/>
        <v>50</v>
      </c>
      <c r="CI37" s="199">
        <f t="shared" si="95"/>
        <v>50</v>
      </c>
      <c r="CJ37" s="199">
        <f>COUNTIF(CJ36,23)</f>
        <v>0</v>
      </c>
      <c r="CK37" s="199">
        <f t="shared" ref="CK37:DG37" si="96">SUM(CK36)</f>
        <v>179</v>
      </c>
      <c r="CL37" s="199">
        <f t="shared" si="96"/>
        <v>0</v>
      </c>
      <c r="CM37" s="199">
        <f t="shared" si="96"/>
        <v>1</v>
      </c>
      <c r="CN37" s="199">
        <f t="shared" si="96"/>
        <v>48</v>
      </c>
      <c r="CO37" s="199">
        <f t="shared" si="96"/>
        <v>0</v>
      </c>
      <c r="CP37" s="199">
        <f t="shared" si="96"/>
        <v>3</v>
      </c>
      <c r="CQ37" s="199">
        <f t="shared" si="96"/>
        <v>2</v>
      </c>
      <c r="CR37" s="199">
        <f t="shared" si="96"/>
        <v>50</v>
      </c>
      <c r="CS37" s="199">
        <f t="shared" si="96"/>
        <v>10</v>
      </c>
      <c r="CT37" s="199">
        <f t="shared" si="96"/>
        <v>15</v>
      </c>
      <c r="CU37" s="199">
        <f t="shared" si="96"/>
        <v>1</v>
      </c>
      <c r="CV37" s="199">
        <f t="shared" si="96"/>
        <v>2</v>
      </c>
      <c r="CW37" s="199">
        <f t="shared" si="96"/>
        <v>70</v>
      </c>
      <c r="CX37" s="199">
        <f t="shared" si="96"/>
        <v>25550</v>
      </c>
      <c r="CY37" s="199">
        <f t="shared" si="96"/>
        <v>47820</v>
      </c>
      <c r="CZ37" s="199">
        <f t="shared" si="96"/>
        <v>40500</v>
      </c>
      <c r="DA37" s="199">
        <f t="shared" si="96"/>
        <v>26000</v>
      </c>
      <c r="DB37" s="199">
        <f t="shared" si="96"/>
        <v>29200</v>
      </c>
      <c r="DC37" s="199">
        <f t="shared" si="96"/>
        <v>26000</v>
      </c>
      <c r="DD37" s="199">
        <f t="shared" si="96"/>
        <v>50800</v>
      </c>
      <c r="DE37" s="199">
        <f t="shared" si="96"/>
        <v>39800</v>
      </c>
      <c r="DF37" s="199">
        <f t="shared" si="96"/>
        <v>26300</v>
      </c>
      <c r="DG37" s="199">
        <f t="shared" si="96"/>
        <v>27200</v>
      </c>
      <c r="DH37" s="196">
        <f t="shared" si="13"/>
        <v>339170</v>
      </c>
      <c r="DI37" s="197">
        <f t="shared" si="14"/>
        <v>233170</v>
      </c>
      <c r="DJ37" s="197">
        <f t="shared" si="15"/>
        <v>17000</v>
      </c>
      <c r="DK37" s="197">
        <f t="shared" si="16"/>
        <v>66500</v>
      </c>
      <c r="DL37" s="197">
        <f t="shared" si="17"/>
        <v>22500</v>
      </c>
    </row>
    <row r="38" spans="1:116" ht="22.5" customHeight="1">
      <c r="A38" s="20"/>
      <c r="B38" s="154"/>
      <c r="C38" s="201" t="s">
        <v>242</v>
      </c>
      <c r="D38" s="175" t="s">
        <v>243</v>
      </c>
      <c r="E38" s="176" t="s">
        <v>244</v>
      </c>
      <c r="F38" s="176">
        <v>7</v>
      </c>
      <c r="G38" s="176" t="s">
        <v>245</v>
      </c>
      <c r="H38" s="177">
        <v>169</v>
      </c>
      <c r="I38" s="178">
        <v>347</v>
      </c>
      <c r="J38" s="178">
        <v>10</v>
      </c>
      <c r="K38" s="178">
        <v>5</v>
      </c>
      <c r="L38" s="178">
        <v>0</v>
      </c>
      <c r="M38" s="178">
        <v>0</v>
      </c>
      <c r="N38" s="178">
        <v>5</v>
      </c>
      <c r="O38" s="178">
        <v>0</v>
      </c>
      <c r="P38" s="180">
        <f t="shared" ref="P38:P39" si="97">SUM(K38:O38)</f>
        <v>10</v>
      </c>
      <c r="Q38" s="178">
        <v>30</v>
      </c>
      <c r="R38" s="178">
        <v>5000</v>
      </c>
      <c r="S38" s="178">
        <v>4850</v>
      </c>
      <c r="T38" s="178">
        <v>5050</v>
      </c>
      <c r="U38" s="178">
        <v>5000</v>
      </c>
      <c r="V38" s="178">
        <v>5200</v>
      </c>
      <c r="W38" s="178">
        <v>5500</v>
      </c>
      <c r="X38" s="178">
        <v>6800</v>
      </c>
      <c r="Y38" s="178">
        <v>6500</v>
      </c>
      <c r="Z38" s="179"/>
      <c r="AA38" s="179"/>
      <c r="AB38" s="178">
        <v>2</v>
      </c>
      <c r="AC38" s="206">
        <v>1</v>
      </c>
      <c r="AD38" s="206">
        <v>0</v>
      </c>
      <c r="AE38" s="206">
        <v>0</v>
      </c>
      <c r="AF38" s="206">
        <v>1</v>
      </c>
      <c r="AG38" s="206">
        <v>0</v>
      </c>
      <c r="AH38" s="206">
        <v>1</v>
      </c>
      <c r="AI38" s="206">
        <v>0</v>
      </c>
      <c r="AJ38" s="206">
        <v>1</v>
      </c>
      <c r="AK38" s="206">
        <v>1</v>
      </c>
      <c r="AL38" s="206">
        <v>0</v>
      </c>
      <c r="AM38" s="178">
        <v>0</v>
      </c>
      <c r="AN38" s="178">
        <v>0</v>
      </c>
      <c r="AO38" s="178">
        <v>20</v>
      </c>
      <c r="AP38" s="178">
        <v>0</v>
      </c>
      <c r="AQ38" s="178">
        <v>0</v>
      </c>
      <c r="AR38" s="178">
        <v>0</v>
      </c>
      <c r="AS38" s="178">
        <v>0</v>
      </c>
      <c r="AT38" s="178">
        <v>0</v>
      </c>
      <c r="AU38" s="178">
        <v>0</v>
      </c>
      <c r="AV38" s="178">
        <v>0</v>
      </c>
      <c r="AW38" s="178">
        <v>0</v>
      </c>
      <c r="AX38" s="178">
        <v>0</v>
      </c>
      <c r="AY38" s="179"/>
      <c r="AZ38" s="179"/>
      <c r="BA38" s="178">
        <v>1</v>
      </c>
      <c r="BB38" s="178">
        <v>0</v>
      </c>
      <c r="BC38" s="178">
        <v>2</v>
      </c>
      <c r="BD38" s="178">
        <v>0</v>
      </c>
      <c r="BE38" s="178">
        <v>0</v>
      </c>
      <c r="BF38" s="178">
        <v>0</v>
      </c>
      <c r="BG38" s="178">
        <v>0</v>
      </c>
      <c r="BH38" s="178">
        <v>3500</v>
      </c>
      <c r="BI38" s="178">
        <v>3600</v>
      </c>
      <c r="BJ38" s="178">
        <v>4100</v>
      </c>
      <c r="BK38" s="178">
        <v>7500</v>
      </c>
      <c r="BL38" s="178">
        <v>7800</v>
      </c>
      <c r="BM38" s="179"/>
      <c r="BN38" s="179"/>
      <c r="BO38" s="178">
        <v>4</v>
      </c>
      <c r="BP38" s="181" t="s">
        <v>229</v>
      </c>
      <c r="BQ38" s="179"/>
      <c r="BR38" s="178">
        <v>0</v>
      </c>
      <c r="BS38" s="178">
        <v>0</v>
      </c>
      <c r="BT38" s="178">
        <v>0</v>
      </c>
      <c r="BU38" s="178">
        <v>0</v>
      </c>
      <c r="BV38" s="178">
        <v>0</v>
      </c>
      <c r="BW38" s="178">
        <v>3000</v>
      </c>
      <c r="BX38" s="178">
        <v>4500</v>
      </c>
      <c r="BY38" s="178">
        <v>6000</v>
      </c>
      <c r="BZ38" s="179"/>
      <c r="CA38" s="179"/>
      <c r="CB38" s="178">
        <v>1</v>
      </c>
      <c r="CC38" s="178">
        <v>1</v>
      </c>
      <c r="CD38" s="178">
        <v>1</v>
      </c>
      <c r="CE38" s="178">
        <v>1</v>
      </c>
      <c r="CF38" s="178">
        <v>2</v>
      </c>
      <c r="CG38" s="178">
        <v>0</v>
      </c>
      <c r="CH38" s="178">
        <v>100</v>
      </c>
      <c r="CI38" s="180">
        <f t="shared" ref="CI38:CI39" si="98">SUM(CG38:CH38)</f>
        <v>100</v>
      </c>
      <c r="CJ38" s="182">
        <v>21</v>
      </c>
      <c r="CK38" s="178">
        <v>30</v>
      </c>
      <c r="CL38" s="178">
        <v>0</v>
      </c>
      <c r="CM38" s="178">
        <v>1</v>
      </c>
      <c r="CN38" s="178">
        <v>20</v>
      </c>
      <c r="CO38" s="178">
        <v>3000</v>
      </c>
      <c r="CP38" s="183">
        <f t="shared" ref="CP38:CP39" si="99">SUM(AC38:AL38)</f>
        <v>5</v>
      </c>
      <c r="CQ38" s="183">
        <f t="shared" ref="CQ38:CQ39" si="100">J38</f>
        <v>10</v>
      </c>
      <c r="CR38" s="183">
        <f t="shared" ref="CR38:CR39" si="101">Q38</f>
        <v>30</v>
      </c>
      <c r="CS38" s="183">
        <f t="shared" ref="CS38:CS39" si="102">P38</f>
        <v>10</v>
      </c>
      <c r="CT38" s="183">
        <f t="shared" ref="CT38:CT39" si="103">SUM(AM38:AP38)</f>
        <v>20</v>
      </c>
      <c r="CU38" s="183">
        <f t="shared" ref="CU38:CU39" si="104">SUM(BA38:BD38)</f>
        <v>3</v>
      </c>
      <c r="CV38" s="183">
        <f t="shared" ref="CV38:CV39" si="105">BO38</f>
        <v>4</v>
      </c>
      <c r="CW38" s="183">
        <f t="shared" ref="CW38:CW39" si="106">BQ38</f>
        <v>0</v>
      </c>
      <c r="CX38" s="187">
        <f t="shared" ref="CX38:DG38" si="107">SUM(R38,AQ38,BE38,BR38)</f>
        <v>5000</v>
      </c>
      <c r="CY38" s="187">
        <f t="shared" si="107"/>
        <v>4850</v>
      </c>
      <c r="CZ38" s="187">
        <f t="shared" si="107"/>
        <v>5050</v>
      </c>
      <c r="DA38" s="187">
        <f t="shared" si="107"/>
        <v>8500</v>
      </c>
      <c r="DB38" s="187">
        <f t="shared" si="107"/>
        <v>8800</v>
      </c>
      <c r="DC38" s="187">
        <f t="shared" si="107"/>
        <v>12600</v>
      </c>
      <c r="DD38" s="187">
        <f t="shared" si="107"/>
        <v>18800</v>
      </c>
      <c r="DE38" s="187">
        <f t="shared" si="107"/>
        <v>20300</v>
      </c>
      <c r="DF38" s="187">
        <f t="shared" si="107"/>
        <v>0</v>
      </c>
      <c r="DG38" s="187">
        <f t="shared" si="107"/>
        <v>0</v>
      </c>
      <c r="DH38" s="196">
        <f t="shared" si="13"/>
        <v>83900</v>
      </c>
      <c r="DI38" s="197">
        <f t="shared" si="14"/>
        <v>43900</v>
      </c>
      <c r="DJ38" s="197">
        <f t="shared" si="15"/>
        <v>0</v>
      </c>
      <c r="DK38" s="197">
        <f t="shared" si="16"/>
        <v>26500</v>
      </c>
      <c r="DL38" s="197">
        <f t="shared" si="17"/>
        <v>13500</v>
      </c>
    </row>
    <row r="39" spans="1:116" ht="23.25" customHeight="1">
      <c r="A39" s="20"/>
      <c r="B39" s="154"/>
      <c r="C39" s="208" t="s">
        <v>246</v>
      </c>
      <c r="D39" s="191" t="s">
        <v>243</v>
      </c>
      <c r="E39" s="192" t="s">
        <v>243</v>
      </c>
      <c r="F39" s="192">
        <v>9</v>
      </c>
      <c r="G39" s="192" t="s">
        <v>247</v>
      </c>
      <c r="H39" s="193">
        <v>106</v>
      </c>
      <c r="I39" s="182">
        <v>275</v>
      </c>
      <c r="J39" s="182">
        <v>10</v>
      </c>
      <c r="K39" s="182">
        <v>4</v>
      </c>
      <c r="L39" s="182">
        <v>0</v>
      </c>
      <c r="M39" s="182">
        <v>0</v>
      </c>
      <c r="N39" s="182">
        <v>5</v>
      </c>
      <c r="O39" s="182">
        <v>1</v>
      </c>
      <c r="P39" s="180">
        <f t="shared" si="97"/>
        <v>10</v>
      </c>
      <c r="Q39" s="182">
        <v>30</v>
      </c>
      <c r="R39" s="182">
        <v>4500</v>
      </c>
      <c r="S39" s="182">
        <v>4800</v>
      </c>
      <c r="T39" s="182">
        <v>5000</v>
      </c>
      <c r="U39" s="182">
        <v>5200</v>
      </c>
      <c r="V39" s="182">
        <v>6000</v>
      </c>
      <c r="W39" s="182">
        <v>6300</v>
      </c>
      <c r="X39" s="182">
        <v>6500</v>
      </c>
      <c r="Y39" s="182">
        <v>7200</v>
      </c>
      <c r="Z39" s="194"/>
      <c r="AA39" s="194"/>
      <c r="AB39" s="182">
        <v>1</v>
      </c>
      <c r="AC39" s="211">
        <v>1</v>
      </c>
      <c r="AD39" s="211">
        <v>0</v>
      </c>
      <c r="AE39" s="211">
        <v>0</v>
      </c>
      <c r="AF39" s="211">
        <v>1</v>
      </c>
      <c r="AG39" s="211">
        <v>0</v>
      </c>
      <c r="AH39" s="211">
        <v>0</v>
      </c>
      <c r="AI39" s="211">
        <v>0</v>
      </c>
      <c r="AJ39" s="211">
        <v>1</v>
      </c>
      <c r="AK39" s="211">
        <v>1</v>
      </c>
      <c r="AL39" s="211">
        <v>0</v>
      </c>
      <c r="AM39" s="182">
        <v>0</v>
      </c>
      <c r="AN39" s="182">
        <v>0</v>
      </c>
      <c r="AO39" s="182">
        <v>20</v>
      </c>
      <c r="AP39" s="182">
        <v>0</v>
      </c>
      <c r="AQ39" s="182">
        <v>0</v>
      </c>
      <c r="AR39" s="182">
        <v>0</v>
      </c>
      <c r="AS39" s="182">
        <v>0</v>
      </c>
      <c r="AT39" s="182">
        <v>0</v>
      </c>
      <c r="AU39" s="182">
        <v>0</v>
      </c>
      <c r="AV39" s="182">
        <v>0</v>
      </c>
      <c r="AW39" s="182">
        <v>0</v>
      </c>
      <c r="AX39" s="182">
        <v>0</v>
      </c>
      <c r="AY39" s="194"/>
      <c r="AZ39" s="194"/>
      <c r="BA39" s="182">
        <v>1</v>
      </c>
      <c r="BB39" s="182">
        <v>0</v>
      </c>
      <c r="BC39" s="182">
        <v>2</v>
      </c>
      <c r="BD39" s="182">
        <v>0</v>
      </c>
      <c r="BE39" s="182">
        <v>0</v>
      </c>
      <c r="BF39" s="182">
        <v>0</v>
      </c>
      <c r="BG39" s="182">
        <v>0</v>
      </c>
      <c r="BH39" s="182">
        <v>3800</v>
      </c>
      <c r="BI39" s="182">
        <v>4000</v>
      </c>
      <c r="BJ39" s="182">
        <v>4300</v>
      </c>
      <c r="BK39" s="182">
        <v>6000</v>
      </c>
      <c r="BL39" s="182">
        <v>8000</v>
      </c>
      <c r="BM39" s="194"/>
      <c r="BN39" s="194"/>
      <c r="BO39" s="182">
        <v>3</v>
      </c>
      <c r="BP39" s="195" t="s">
        <v>229</v>
      </c>
      <c r="BQ39" s="194"/>
      <c r="BR39" s="182">
        <v>0</v>
      </c>
      <c r="BS39" s="182">
        <v>0</v>
      </c>
      <c r="BT39" s="182">
        <v>0</v>
      </c>
      <c r="BU39" s="182">
        <v>0</v>
      </c>
      <c r="BV39" s="182">
        <v>0</v>
      </c>
      <c r="BW39" s="182">
        <v>2000</v>
      </c>
      <c r="BX39" s="182">
        <v>5000</v>
      </c>
      <c r="BY39" s="182">
        <v>5500</v>
      </c>
      <c r="BZ39" s="194"/>
      <c r="CA39" s="194"/>
      <c r="CB39" s="182">
        <v>1</v>
      </c>
      <c r="CC39" s="182">
        <v>1</v>
      </c>
      <c r="CD39" s="182">
        <v>1</v>
      </c>
      <c r="CE39" s="182">
        <v>1</v>
      </c>
      <c r="CF39" s="182">
        <v>3</v>
      </c>
      <c r="CG39" s="182">
        <v>0</v>
      </c>
      <c r="CH39" s="182">
        <v>60</v>
      </c>
      <c r="CI39" s="180">
        <f t="shared" si="98"/>
        <v>60</v>
      </c>
      <c r="CJ39" s="182">
        <v>21</v>
      </c>
      <c r="CK39" s="182">
        <v>30</v>
      </c>
      <c r="CL39" s="182">
        <v>0</v>
      </c>
      <c r="CM39" s="182">
        <v>1</v>
      </c>
      <c r="CN39" s="182">
        <v>20</v>
      </c>
      <c r="CO39" s="182">
        <v>4500</v>
      </c>
      <c r="CP39" s="183">
        <f t="shared" si="99"/>
        <v>4</v>
      </c>
      <c r="CQ39" s="183">
        <f t="shared" si="100"/>
        <v>10</v>
      </c>
      <c r="CR39" s="183">
        <f t="shared" si="101"/>
        <v>30</v>
      </c>
      <c r="CS39" s="183">
        <f t="shared" si="102"/>
        <v>10</v>
      </c>
      <c r="CT39" s="183">
        <f t="shared" si="103"/>
        <v>20</v>
      </c>
      <c r="CU39" s="183">
        <f t="shared" si="104"/>
        <v>3</v>
      </c>
      <c r="CV39" s="183">
        <f t="shared" si="105"/>
        <v>3</v>
      </c>
      <c r="CW39" s="183">
        <f t="shared" si="106"/>
        <v>0</v>
      </c>
      <c r="CX39" s="187">
        <f t="shared" ref="CX39:DG39" si="108">SUM(R39,AQ39,BE39,BR39)</f>
        <v>4500</v>
      </c>
      <c r="CY39" s="187">
        <f t="shared" si="108"/>
        <v>4800</v>
      </c>
      <c r="CZ39" s="187">
        <f t="shared" si="108"/>
        <v>5000</v>
      </c>
      <c r="DA39" s="187">
        <f t="shared" si="108"/>
        <v>9000</v>
      </c>
      <c r="DB39" s="187">
        <f t="shared" si="108"/>
        <v>10000</v>
      </c>
      <c r="DC39" s="187">
        <f t="shared" si="108"/>
        <v>12600</v>
      </c>
      <c r="DD39" s="187">
        <f t="shared" si="108"/>
        <v>17500</v>
      </c>
      <c r="DE39" s="187">
        <f t="shared" si="108"/>
        <v>20700</v>
      </c>
      <c r="DF39" s="187">
        <f t="shared" si="108"/>
        <v>0</v>
      </c>
      <c r="DG39" s="187">
        <f t="shared" si="108"/>
        <v>0</v>
      </c>
      <c r="DH39" s="196">
        <f t="shared" si="13"/>
        <v>84100</v>
      </c>
      <c r="DI39" s="197">
        <f t="shared" si="14"/>
        <v>45500</v>
      </c>
      <c r="DJ39" s="197">
        <f t="shared" si="15"/>
        <v>0</v>
      </c>
      <c r="DK39" s="197">
        <f t="shared" si="16"/>
        <v>26100</v>
      </c>
      <c r="DL39" s="197">
        <f t="shared" si="17"/>
        <v>12500</v>
      </c>
    </row>
    <row r="40" spans="1:116" ht="24" customHeight="1">
      <c r="A40" s="20"/>
      <c r="B40" s="154"/>
      <c r="C40" s="190"/>
      <c r="D40" s="256"/>
      <c r="E40" s="244"/>
      <c r="F40" s="244"/>
      <c r="G40" s="245"/>
      <c r="H40" s="199">
        <f t="shared" ref="H40:AY40" si="109">SUM(H38:H39)</f>
        <v>275</v>
      </c>
      <c r="I40" s="199">
        <f t="shared" si="109"/>
        <v>622</v>
      </c>
      <c r="J40" s="199">
        <f t="shared" si="109"/>
        <v>20</v>
      </c>
      <c r="K40" s="199">
        <f t="shared" si="109"/>
        <v>9</v>
      </c>
      <c r="L40" s="199">
        <f t="shared" si="109"/>
        <v>0</v>
      </c>
      <c r="M40" s="199">
        <f t="shared" si="109"/>
        <v>0</v>
      </c>
      <c r="N40" s="199">
        <f t="shared" si="109"/>
        <v>10</v>
      </c>
      <c r="O40" s="199">
        <f t="shared" si="109"/>
        <v>1</v>
      </c>
      <c r="P40" s="199">
        <f t="shared" si="109"/>
        <v>20</v>
      </c>
      <c r="Q40" s="199">
        <f t="shared" si="109"/>
        <v>60</v>
      </c>
      <c r="R40" s="199">
        <f t="shared" si="109"/>
        <v>9500</v>
      </c>
      <c r="S40" s="199">
        <f t="shared" si="109"/>
        <v>9650</v>
      </c>
      <c r="T40" s="199">
        <f t="shared" si="109"/>
        <v>10050</v>
      </c>
      <c r="U40" s="199">
        <f t="shared" si="109"/>
        <v>10200</v>
      </c>
      <c r="V40" s="199">
        <f t="shared" si="109"/>
        <v>11200</v>
      </c>
      <c r="W40" s="199">
        <f t="shared" si="109"/>
        <v>11800</v>
      </c>
      <c r="X40" s="199">
        <f t="shared" si="109"/>
        <v>13300</v>
      </c>
      <c r="Y40" s="199">
        <f t="shared" si="109"/>
        <v>13700</v>
      </c>
      <c r="Z40" s="199">
        <f t="shared" si="109"/>
        <v>0</v>
      </c>
      <c r="AA40" s="199">
        <f t="shared" si="109"/>
        <v>0</v>
      </c>
      <c r="AB40" s="199">
        <f t="shared" si="109"/>
        <v>3</v>
      </c>
      <c r="AC40" s="199">
        <f t="shared" si="109"/>
        <v>2</v>
      </c>
      <c r="AD40" s="199">
        <f t="shared" si="109"/>
        <v>0</v>
      </c>
      <c r="AE40" s="199">
        <f t="shared" si="109"/>
        <v>0</v>
      </c>
      <c r="AF40" s="199">
        <f t="shared" si="109"/>
        <v>2</v>
      </c>
      <c r="AG40" s="199">
        <f t="shared" si="109"/>
        <v>0</v>
      </c>
      <c r="AH40" s="199">
        <f t="shared" si="109"/>
        <v>1</v>
      </c>
      <c r="AI40" s="199">
        <f t="shared" si="109"/>
        <v>0</v>
      </c>
      <c r="AJ40" s="199">
        <f t="shared" si="109"/>
        <v>2</v>
      </c>
      <c r="AK40" s="199">
        <f t="shared" si="109"/>
        <v>2</v>
      </c>
      <c r="AL40" s="199">
        <f t="shared" si="109"/>
        <v>0</v>
      </c>
      <c r="AM40" s="199">
        <f t="shared" si="109"/>
        <v>0</v>
      </c>
      <c r="AN40" s="199">
        <f t="shared" si="109"/>
        <v>0</v>
      </c>
      <c r="AO40" s="199">
        <f t="shared" si="109"/>
        <v>40</v>
      </c>
      <c r="AP40" s="199">
        <f t="shared" si="109"/>
        <v>0</v>
      </c>
      <c r="AQ40" s="199">
        <f t="shared" si="109"/>
        <v>0</v>
      </c>
      <c r="AR40" s="199">
        <f t="shared" si="109"/>
        <v>0</v>
      </c>
      <c r="AS40" s="199">
        <f t="shared" si="109"/>
        <v>0</v>
      </c>
      <c r="AT40" s="199">
        <f t="shared" si="109"/>
        <v>0</v>
      </c>
      <c r="AU40" s="199">
        <f t="shared" si="109"/>
        <v>0</v>
      </c>
      <c r="AV40" s="199">
        <f t="shared" si="109"/>
        <v>0</v>
      </c>
      <c r="AW40" s="199">
        <f t="shared" si="109"/>
        <v>0</v>
      </c>
      <c r="AX40" s="199">
        <f t="shared" si="109"/>
        <v>0</v>
      </c>
      <c r="AY40" s="199">
        <f t="shared" si="109"/>
        <v>0</v>
      </c>
      <c r="AZ40" s="199"/>
      <c r="BA40" s="199">
        <f t="shared" ref="BA40:BO40" si="110">SUM(BA38:BA39)</f>
        <v>2</v>
      </c>
      <c r="BB40" s="199">
        <f t="shared" si="110"/>
        <v>0</v>
      </c>
      <c r="BC40" s="199">
        <f t="shared" si="110"/>
        <v>4</v>
      </c>
      <c r="BD40" s="199">
        <f t="shared" si="110"/>
        <v>0</v>
      </c>
      <c r="BE40" s="199">
        <f t="shared" si="110"/>
        <v>0</v>
      </c>
      <c r="BF40" s="199">
        <f t="shared" si="110"/>
        <v>0</v>
      </c>
      <c r="BG40" s="199">
        <f t="shared" si="110"/>
        <v>0</v>
      </c>
      <c r="BH40" s="199">
        <f t="shared" si="110"/>
        <v>7300</v>
      </c>
      <c r="BI40" s="199">
        <f t="shared" si="110"/>
        <v>7600</v>
      </c>
      <c r="BJ40" s="199">
        <f t="shared" si="110"/>
        <v>8400</v>
      </c>
      <c r="BK40" s="199">
        <f t="shared" si="110"/>
        <v>13500</v>
      </c>
      <c r="BL40" s="199">
        <f t="shared" si="110"/>
        <v>15800</v>
      </c>
      <c r="BM40" s="199">
        <f t="shared" si="110"/>
        <v>0</v>
      </c>
      <c r="BN40" s="199">
        <f t="shared" si="110"/>
        <v>0</v>
      </c>
      <c r="BO40" s="199">
        <f t="shared" si="110"/>
        <v>7</v>
      </c>
      <c r="BP40" s="200" t="str">
        <f>"1."&amp;BP38&amp;" 2."&amp;BP39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BQ40" s="199">
        <f t="shared" ref="BQ40:CI40" si="111">SUM(BQ38:BQ39)</f>
        <v>0</v>
      </c>
      <c r="BR40" s="199">
        <f t="shared" si="111"/>
        <v>0</v>
      </c>
      <c r="BS40" s="199">
        <f t="shared" si="111"/>
        <v>0</v>
      </c>
      <c r="BT40" s="199">
        <f t="shared" si="111"/>
        <v>0</v>
      </c>
      <c r="BU40" s="199">
        <f t="shared" si="111"/>
        <v>0</v>
      </c>
      <c r="BV40" s="199">
        <f t="shared" si="111"/>
        <v>0</v>
      </c>
      <c r="BW40" s="199">
        <f t="shared" si="111"/>
        <v>5000</v>
      </c>
      <c r="BX40" s="199">
        <f t="shared" si="111"/>
        <v>9500</v>
      </c>
      <c r="BY40" s="199">
        <f t="shared" si="111"/>
        <v>11500</v>
      </c>
      <c r="BZ40" s="199">
        <f t="shared" si="111"/>
        <v>0</v>
      </c>
      <c r="CA40" s="199">
        <f t="shared" si="111"/>
        <v>0</v>
      </c>
      <c r="CB40" s="199">
        <f t="shared" si="111"/>
        <v>2</v>
      </c>
      <c r="CC40" s="199">
        <f t="shared" si="111"/>
        <v>2</v>
      </c>
      <c r="CD40" s="199">
        <f t="shared" si="111"/>
        <v>2</v>
      </c>
      <c r="CE40" s="199">
        <f t="shared" si="111"/>
        <v>2</v>
      </c>
      <c r="CF40" s="199">
        <f t="shared" si="111"/>
        <v>5</v>
      </c>
      <c r="CG40" s="199">
        <f t="shared" si="111"/>
        <v>0</v>
      </c>
      <c r="CH40" s="199">
        <f t="shared" si="111"/>
        <v>160</v>
      </c>
      <c r="CI40" s="199">
        <f t="shared" si="111"/>
        <v>160</v>
      </c>
      <c r="CJ40" s="199">
        <f>COUNTIF(CJ38:CJ39,23)</f>
        <v>0</v>
      </c>
      <c r="CK40" s="199">
        <f t="shared" ref="CK40:DG40" si="112">SUM(CK38:CK39)</f>
        <v>60</v>
      </c>
      <c r="CL40" s="199">
        <f t="shared" si="112"/>
        <v>0</v>
      </c>
      <c r="CM40" s="199">
        <f t="shared" si="112"/>
        <v>2</v>
      </c>
      <c r="CN40" s="199">
        <f t="shared" si="112"/>
        <v>40</v>
      </c>
      <c r="CO40" s="199">
        <f t="shared" si="112"/>
        <v>7500</v>
      </c>
      <c r="CP40" s="199">
        <f t="shared" si="112"/>
        <v>9</v>
      </c>
      <c r="CQ40" s="199">
        <f t="shared" si="112"/>
        <v>20</v>
      </c>
      <c r="CR40" s="199">
        <f t="shared" si="112"/>
        <v>60</v>
      </c>
      <c r="CS40" s="199">
        <f t="shared" si="112"/>
        <v>20</v>
      </c>
      <c r="CT40" s="199">
        <f t="shared" si="112"/>
        <v>40</v>
      </c>
      <c r="CU40" s="199">
        <f t="shared" si="112"/>
        <v>6</v>
      </c>
      <c r="CV40" s="199">
        <f t="shared" si="112"/>
        <v>7</v>
      </c>
      <c r="CW40" s="199">
        <f t="shared" si="112"/>
        <v>0</v>
      </c>
      <c r="CX40" s="199">
        <f t="shared" si="112"/>
        <v>9500</v>
      </c>
      <c r="CY40" s="199">
        <f t="shared" si="112"/>
        <v>9650</v>
      </c>
      <c r="CZ40" s="199">
        <f t="shared" si="112"/>
        <v>10050</v>
      </c>
      <c r="DA40" s="199">
        <f t="shared" si="112"/>
        <v>17500</v>
      </c>
      <c r="DB40" s="199">
        <f t="shared" si="112"/>
        <v>18800</v>
      </c>
      <c r="DC40" s="199">
        <f t="shared" si="112"/>
        <v>25200</v>
      </c>
      <c r="DD40" s="199">
        <f t="shared" si="112"/>
        <v>36300</v>
      </c>
      <c r="DE40" s="199">
        <f t="shared" si="112"/>
        <v>41000</v>
      </c>
      <c r="DF40" s="199">
        <f t="shared" si="112"/>
        <v>0</v>
      </c>
      <c r="DG40" s="199">
        <f t="shared" si="112"/>
        <v>0</v>
      </c>
      <c r="DH40" s="196">
        <f t="shared" si="13"/>
        <v>168000</v>
      </c>
      <c r="DI40" s="197">
        <f t="shared" si="14"/>
        <v>89400</v>
      </c>
      <c r="DJ40" s="197">
        <f t="shared" si="15"/>
        <v>0</v>
      </c>
      <c r="DK40" s="197">
        <f t="shared" si="16"/>
        <v>52600</v>
      </c>
      <c r="DL40" s="197">
        <f t="shared" si="17"/>
        <v>26000</v>
      </c>
    </row>
    <row r="41" spans="1:116" ht="22.5" customHeight="1">
      <c r="A41" s="20"/>
      <c r="B41" s="154"/>
      <c r="C41" s="201" t="s">
        <v>248</v>
      </c>
      <c r="D41" s="175" t="s">
        <v>249</v>
      </c>
      <c r="E41" s="176" t="s">
        <v>249</v>
      </c>
      <c r="F41" s="176">
        <v>8</v>
      </c>
      <c r="G41" s="176" t="s">
        <v>250</v>
      </c>
      <c r="H41" s="177">
        <v>878</v>
      </c>
      <c r="I41" s="178">
        <v>2235</v>
      </c>
      <c r="J41" s="179"/>
      <c r="K41" s="178">
        <v>6</v>
      </c>
      <c r="L41" s="179"/>
      <c r="M41" s="178">
        <v>1</v>
      </c>
      <c r="N41" s="178">
        <v>2</v>
      </c>
      <c r="O41" s="178">
        <v>1</v>
      </c>
      <c r="P41" s="180">
        <f t="shared" ref="P41:P44" si="113">SUM(K41:O41)</f>
        <v>10</v>
      </c>
      <c r="Q41" s="178">
        <v>30</v>
      </c>
      <c r="R41" s="178">
        <v>34000</v>
      </c>
      <c r="S41" s="178">
        <v>36000</v>
      </c>
      <c r="T41" s="178">
        <v>52000</v>
      </c>
      <c r="U41" s="178">
        <v>48000</v>
      </c>
      <c r="V41" s="178">
        <v>44000</v>
      </c>
      <c r="W41" s="178">
        <v>45000</v>
      </c>
      <c r="X41" s="178"/>
      <c r="Y41" s="178"/>
      <c r="Z41" s="178"/>
      <c r="AA41" s="178"/>
      <c r="AB41" s="179"/>
      <c r="AC41" s="206">
        <v>1</v>
      </c>
      <c r="AD41" s="205"/>
      <c r="AE41" s="205"/>
      <c r="AF41" s="206">
        <v>1</v>
      </c>
      <c r="AG41" s="205"/>
      <c r="AH41" s="205"/>
      <c r="AI41" s="206">
        <v>1</v>
      </c>
      <c r="AJ41" s="206">
        <v>1</v>
      </c>
      <c r="AK41" s="206">
        <v>1</v>
      </c>
      <c r="AL41" s="205"/>
      <c r="AM41" s="178">
        <v>1</v>
      </c>
      <c r="AN41" s="178">
        <v>4</v>
      </c>
      <c r="AO41" s="179"/>
      <c r="AP41" s="179"/>
      <c r="AQ41" s="178">
        <v>12000</v>
      </c>
      <c r="AR41" s="178">
        <v>15000</v>
      </c>
      <c r="AS41" s="178">
        <v>22000</v>
      </c>
      <c r="AT41" s="178">
        <v>18000</v>
      </c>
      <c r="AU41" s="178">
        <v>19000</v>
      </c>
      <c r="AV41" s="178">
        <v>20000</v>
      </c>
      <c r="AW41" s="178"/>
      <c r="AX41" s="178"/>
      <c r="AY41" s="178"/>
      <c r="AZ41" s="178"/>
      <c r="BA41" s="178">
        <v>3</v>
      </c>
      <c r="BB41" s="178">
        <v>1</v>
      </c>
      <c r="BC41" s="178">
        <v>1</v>
      </c>
      <c r="BD41" s="178">
        <v>1</v>
      </c>
      <c r="BE41" s="178">
        <v>35000</v>
      </c>
      <c r="BF41" s="178">
        <v>38000</v>
      </c>
      <c r="BG41" s="178">
        <v>42000</v>
      </c>
      <c r="BH41" s="178">
        <v>43000</v>
      </c>
      <c r="BI41" s="178">
        <v>42000</v>
      </c>
      <c r="BJ41" s="178">
        <v>44000</v>
      </c>
      <c r="BK41" s="178"/>
      <c r="BL41" s="178"/>
      <c r="BM41" s="178"/>
      <c r="BN41" s="178"/>
      <c r="BO41" s="179"/>
      <c r="BP41" s="181" t="s">
        <v>251</v>
      </c>
      <c r="BQ41" s="178">
        <v>120</v>
      </c>
      <c r="BR41" s="178">
        <v>1000</v>
      </c>
      <c r="BS41" s="178">
        <v>1500</v>
      </c>
      <c r="BT41" s="178">
        <v>2000</v>
      </c>
      <c r="BU41" s="178">
        <v>2500</v>
      </c>
      <c r="BV41" s="178">
        <v>3000</v>
      </c>
      <c r="BW41" s="178">
        <v>4000</v>
      </c>
      <c r="BX41" s="179"/>
      <c r="BY41" s="179"/>
      <c r="BZ41" s="179"/>
      <c r="CA41" s="179"/>
      <c r="CB41" s="178">
        <v>1</v>
      </c>
      <c r="CC41" s="178">
        <v>1</v>
      </c>
      <c r="CD41" s="178">
        <v>1</v>
      </c>
      <c r="CE41" s="178">
        <v>1</v>
      </c>
      <c r="CF41" s="178">
        <v>2</v>
      </c>
      <c r="CG41" s="178">
        <v>40</v>
      </c>
      <c r="CH41" s="178">
        <v>1500</v>
      </c>
      <c r="CI41" s="180">
        <f t="shared" ref="CI41:CI44" si="114">SUM(CG41:CH41)</f>
        <v>1540</v>
      </c>
      <c r="CJ41" s="182">
        <v>0</v>
      </c>
      <c r="CK41" s="178">
        <v>878</v>
      </c>
      <c r="CL41" s="179"/>
      <c r="CM41" s="178">
        <v>1</v>
      </c>
      <c r="CN41" s="178">
        <v>0</v>
      </c>
      <c r="CO41" s="178">
        <v>0</v>
      </c>
      <c r="CP41" s="183">
        <f t="shared" ref="CP41:CP44" si="115">SUM(AC41:AL41)</f>
        <v>5</v>
      </c>
      <c r="CQ41" s="183">
        <f t="shared" ref="CQ41:CQ44" si="116">J41</f>
        <v>0</v>
      </c>
      <c r="CR41" s="183">
        <f t="shared" ref="CR41:CR44" si="117">Q41</f>
        <v>30</v>
      </c>
      <c r="CS41" s="183">
        <f t="shared" ref="CS41:CS44" si="118">P41</f>
        <v>10</v>
      </c>
      <c r="CT41" s="183">
        <f t="shared" ref="CT41:CT44" si="119">SUM(AM41:AP41)</f>
        <v>5</v>
      </c>
      <c r="CU41" s="183">
        <f t="shared" ref="CU41:CU44" si="120">SUM(BA41:BD41)</f>
        <v>6</v>
      </c>
      <c r="CV41" s="183">
        <f t="shared" ref="CV41:CV44" si="121">BO41</f>
        <v>0</v>
      </c>
      <c r="CW41" s="183">
        <f t="shared" ref="CW41:CW44" si="122">BQ41</f>
        <v>120</v>
      </c>
      <c r="CX41" s="187">
        <f t="shared" ref="CX41:DG41" si="123">SUM(R41,AQ41,BE41,BR41)</f>
        <v>82000</v>
      </c>
      <c r="CY41" s="187">
        <f t="shared" si="123"/>
        <v>90500</v>
      </c>
      <c r="CZ41" s="187">
        <f t="shared" si="123"/>
        <v>118000</v>
      </c>
      <c r="DA41" s="187">
        <f t="shared" si="123"/>
        <v>111500</v>
      </c>
      <c r="DB41" s="187">
        <f t="shared" si="123"/>
        <v>108000</v>
      </c>
      <c r="DC41" s="187">
        <f t="shared" si="123"/>
        <v>113000</v>
      </c>
      <c r="DD41" s="187">
        <f t="shared" si="123"/>
        <v>0</v>
      </c>
      <c r="DE41" s="187">
        <f t="shared" si="123"/>
        <v>0</v>
      </c>
      <c r="DF41" s="187">
        <f t="shared" si="123"/>
        <v>0</v>
      </c>
      <c r="DG41" s="187">
        <f t="shared" si="123"/>
        <v>0</v>
      </c>
      <c r="DH41" s="196">
        <f t="shared" si="13"/>
        <v>623000</v>
      </c>
      <c r="DI41" s="197">
        <f t="shared" si="14"/>
        <v>259000</v>
      </c>
      <c r="DJ41" s="197">
        <f t="shared" si="15"/>
        <v>106000</v>
      </c>
      <c r="DK41" s="197">
        <f t="shared" si="16"/>
        <v>244000</v>
      </c>
      <c r="DL41" s="197">
        <f t="shared" si="17"/>
        <v>14000</v>
      </c>
    </row>
    <row r="42" spans="1:116" ht="23.25" customHeight="1">
      <c r="A42" s="20"/>
      <c r="B42" s="154"/>
      <c r="C42" s="208" t="s">
        <v>252</v>
      </c>
      <c r="D42" s="191" t="s">
        <v>249</v>
      </c>
      <c r="E42" s="192" t="s">
        <v>253</v>
      </c>
      <c r="F42" s="192">
        <v>4</v>
      </c>
      <c r="G42" s="192" t="s">
        <v>254</v>
      </c>
      <c r="H42" s="193">
        <v>196</v>
      </c>
      <c r="I42" s="182">
        <v>546</v>
      </c>
      <c r="J42" s="194"/>
      <c r="K42" s="182">
        <v>3</v>
      </c>
      <c r="L42" s="182">
        <v>1</v>
      </c>
      <c r="M42" s="182">
        <v>1</v>
      </c>
      <c r="N42" s="182">
        <v>4</v>
      </c>
      <c r="O42" s="182">
        <v>1</v>
      </c>
      <c r="P42" s="180">
        <f t="shared" si="113"/>
        <v>10</v>
      </c>
      <c r="Q42" s="182">
        <v>30</v>
      </c>
      <c r="R42" s="182">
        <v>30000</v>
      </c>
      <c r="S42" s="182">
        <v>32000</v>
      </c>
      <c r="T42" s="182">
        <v>35000</v>
      </c>
      <c r="U42" s="182">
        <v>31000</v>
      </c>
      <c r="V42" s="182">
        <v>36000</v>
      </c>
      <c r="W42" s="182">
        <v>38000</v>
      </c>
      <c r="X42" s="194"/>
      <c r="Y42" s="194"/>
      <c r="Z42" s="194"/>
      <c r="AA42" s="194"/>
      <c r="AB42" s="194"/>
      <c r="AC42" s="212"/>
      <c r="AD42" s="211">
        <v>1</v>
      </c>
      <c r="AE42" s="212"/>
      <c r="AF42" s="211">
        <v>1</v>
      </c>
      <c r="AG42" s="212"/>
      <c r="AH42" s="212"/>
      <c r="AI42" s="212"/>
      <c r="AJ42" s="211">
        <v>1</v>
      </c>
      <c r="AK42" s="211">
        <v>1</v>
      </c>
      <c r="AL42" s="212"/>
      <c r="AM42" s="194"/>
      <c r="AN42" s="182">
        <v>2</v>
      </c>
      <c r="AO42" s="194"/>
      <c r="AP42" s="194"/>
      <c r="AQ42" s="182">
        <v>0</v>
      </c>
      <c r="AR42" s="182">
        <v>0</v>
      </c>
      <c r="AS42" s="182">
        <v>0</v>
      </c>
      <c r="AT42" s="194"/>
      <c r="AU42" s="194"/>
      <c r="AV42" s="182">
        <v>3000</v>
      </c>
      <c r="AW42" s="194"/>
      <c r="AX42" s="194"/>
      <c r="AY42" s="194"/>
      <c r="AZ42" s="194"/>
      <c r="BA42" s="182">
        <v>2</v>
      </c>
      <c r="BB42" s="182">
        <v>15</v>
      </c>
      <c r="BC42" s="194"/>
      <c r="BD42" s="194"/>
      <c r="BE42" s="182">
        <v>20000</v>
      </c>
      <c r="BF42" s="182">
        <v>22000</v>
      </c>
      <c r="BG42" s="182">
        <v>25000</v>
      </c>
      <c r="BH42" s="182">
        <v>26000</v>
      </c>
      <c r="BI42" s="182">
        <v>25000</v>
      </c>
      <c r="BJ42" s="182">
        <v>26000</v>
      </c>
      <c r="BK42" s="194"/>
      <c r="BL42" s="194"/>
      <c r="BM42" s="194"/>
      <c r="BN42" s="194"/>
      <c r="BO42" s="194"/>
      <c r="BP42" s="195" t="s">
        <v>251</v>
      </c>
      <c r="BQ42" s="182">
        <v>50</v>
      </c>
      <c r="BR42" s="182">
        <v>0</v>
      </c>
      <c r="BS42" s="182">
        <v>0</v>
      </c>
      <c r="BT42" s="182">
        <v>0</v>
      </c>
      <c r="BU42" s="194"/>
      <c r="BV42" s="182">
        <v>1000</v>
      </c>
      <c r="BW42" s="182">
        <v>1500</v>
      </c>
      <c r="BX42" s="194"/>
      <c r="BY42" s="194"/>
      <c r="BZ42" s="194"/>
      <c r="CA42" s="194"/>
      <c r="CB42" s="182">
        <v>1</v>
      </c>
      <c r="CC42" s="182">
        <v>1</v>
      </c>
      <c r="CD42" s="182">
        <v>0</v>
      </c>
      <c r="CE42" s="182">
        <v>1</v>
      </c>
      <c r="CF42" s="182">
        <v>1</v>
      </c>
      <c r="CG42" s="182">
        <v>100</v>
      </c>
      <c r="CH42" s="182">
        <v>200</v>
      </c>
      <c r="CI42" s="180">
        <f t="shared" si="114"/>
        <v>300</v>
      </c>
      <c r="CJ42" s="182">
        <v>0</v>
      </c>
      <c r="CK42" s="182">
        <v>196</v>
      </c>
      <c r="CL42" s="194"/>
      <c r="CM42" s="182">
        <v>1</v>
      </c>
      <c r="CN42" s="182">
        <v>0</v>
      </c>
      <c r="CO42" s="182">
        <v>0</v>
      </c>
      <c r="CP42" s="183">
        <f t="shared" si="115"/>
        <v>4</v>
      </c>
      <c r="CQ42" s="183">
        <f t="shared" si="116"/>
        <v>0</v>
      </c>
      <c r="CR42" s="183">
        <f t="shared" si="117"/>
        <v>30</v>
      </c>
      <c r="CS42" s="183">
        <f t="shared" si="118"/>
        <v>10</v>
      </c>
      <c r="CT42" s="183">
        <f t="shared" si="119"/>
        <v>2</v>
      </c>
      <c r="CU42" s="183">
        <f t="shared" si="120"/>
        <v>17</v>
      </c>
      <c r="CV42" s="183">
        <f t="shared" si="121"/>
        <v>0</v>
      </c>
      <c r="CW42" s="183">
        <f t="shared" si="122"/>
        <v>50</v>
      </c>
      <c r="CX42" s="187">
        <f t="shared" ref="CX42:DG42" si="124">SUM(R42,AQ42,BE42,BR42)</f>
        <v>50000</v>
      </c>
      <c r="CY42" s="187">
        <f t="shared" si="124"/>
        <v>54000</v>
      </c>
      <c r="CZ42" s="187">
        <f t="shared" si="124"/>
        <v>60000</v>
      </c>
      <c r="DA42" s="187">
        <f t="shared" si="124"/>
        <v>57000</v>
      </c>
      <c r="DB42" s="187">
        <f t="shared" si="124"/>
        <v>62000</v>
      </c>
      <c r="DC42" s="187">
        <f t="shared" si="124"/>
        <v>68500</v>
      </c>
      <c r="DD42" s="187">
        <f t="shared" si="124"/>
        <v>0</v>
      </c>
      <c r="DE42" s="187">
        <f t="shared" si="124"/>
        <v>0</v>
      </c>
      <c r="DF42" s="187">
        <f t="shared" si="124"/>
        <v>0</v>
      </c>
      <c r="DG42" s="187">
        <f t="shared" si="124"/>
        <v>0</v>
      </c>
      <c r="DH42" s="196">
        <f t="shared" si="13"/>
        <v>351500</v>
      </c>
      <c r="DI42" s="197">
        <f t="shared" si="14"/>
        <v>202000</v>
      </c>
      <c r="DJ42" s="197">
        <f t="shared" si="15"/>
        <v>3000</v>
      </c>
      <c r="DK42" s="197">
        <f t="shared" si="16"/>
        <v>144000</v>
      </c>
      <c r="DL42" s="197">
        <f t="shared" si="17"/>
        <v>2500</v>
      </c>
    </row>
    <row r="43" spans="1:116" ht="23.25" customHeight="1">
      <c r="A43" s="20"/>
      <c r="B43" s="154"/>
      <c r="C43" s="208" t="s">
        <v>255</v>
      </c>
      <c r="D43" s="191" t="s">
        <v>249</v>
      </c>
      <c r="E43" s="192" t="s">
        <v>253</v>
      </c>
      <c r="F43" s="192">
        <v>3</v>
      </c>
      <c r="G43" s="192" t="s">
        <v>256</v>
      </c>
      <c r="H43" s="193">
        <v>238</v>
      </c>
      <c r="I43" s="182">
        <v>734</v>
      </c>
      <c r="J43" s="194"/>
      <c r="K43" s="182">
        <v>5</v>
      </c>
      <c r="L43" s="194"/>
      <c r="M43" s="194"/>
      <c r="N43" s="182">
        <v>4</v>
      </c>
      <c r="O43" s="182">
        <v>1</v>
      </c>
      <c r="P43" s="180">
        <f t="shared" si="113"/>
        <v>10</v>
      </c>
      <c r="Q43" s="182">
        <v>20</v>
      </c>
      <c r="R43" s="182">
        <v>3000</v>
      </c>
      <c r="S43" s="182">
        <v>3200</v>
      </c>
      <c r="T43" s="182">
        <v>3500</v>
      </c>
      <c r="U43" s="182">
        <v>3300</v>
      </c>
      <c r="V43" s="182">
        <v>4000</v>
      </c>
      <c r="W43" s="182">
        <v>4200</v>
      </c>
      <c r="X43" s="194"/>
      <c r="Y43" s="194"/>
      <c r="Z43" s="194"/>
      <c r="AA43" s="194"/>
      <c r="AB43" s="194"/>
      <c r="AC43" s="212"/>
      <c r="AD43" s="212"/>
      <c r="AE43" s="212"/>
      <c r="AF43" s="211">
        <v>1</v>
      </c>
      <c r="AG43" s="212"/>
      <c r="AH43" s="212"/>
      <c r="AI43" s="212"/>
      <c r="AJ43" s="212"/>
      <c r="AK43" s="211">
        <v>1</v>
      </c>
      <c r="AL43" s="212"/>
      <c r="AM43" s="182">
        <v>1</v>
      </c>
      <c r="AN43" s="182">
        <v>2</v>
      </c>
      <c r="AO43" s="194"/>
      <c r="AP43" s="194"/>
      <c r="AQ43" s="182">
        <v>0</v>
      </c>
      <c r="AR43" s="182">
        <v>0</v>
      </c>
      <c r="AS43" s="182">
        <v>0</v>
      </c>
      <c r="AT43" s="194"/>
      <c r="AU43" s="194"/>
      <c r="AV43" s="194"/>
      <c r="AW43" s="194"/>
      <c r="AX43" s="194"/>
      <c r="AY43" s="194"/>
      <c r="AZ43" s="194"/>
      <c r="BA43" s="182">
        <v>3</v>
      </c>
      <c r="BB43" s="182">
        <v>4</v>
      </c>
      <c r="BC43" s="182">
        <v>1</v>
      </c>
      <c r="BD43" s="194"/>
      <c r="BE43" s="182">
        <v>12000</v>
      </c>
      <c r="BF43" s="182">
        <v>15000</v>
      </c>
      <c r="BG43" s="182">
        <v>16000</v>
      </c>
      <c r="BH43" s="182">
        <v>18000</v>
      </c>
      <c r="BI43" s="182">
        <v>19000</v>
      </c>
      <c r="BJ43" s="182">
        <v>20000</v>
      </c>
      <c r="BK43" s="194"/>
      <c r="BL43" s="194"/>
      <c r="BM43" s="194"/>
      <c r="BN43" s="194"/>
      <c r="BO43" s="194"/>
      <c r="BP43" s="195" t="s">
        <v>251</v>
      </c>
      <c r="BQ43" s="182">
        <v>20</v>
      </c>
      <c r="BR43" s="182">
        <v>0</v>
      </c>
      <c r="BS43" s="182">
        <v>0</v>
      </c>
      <c r="BT43" s="182">
        <v>0</v>
      </c>
      <c r="BU43" s="194"/>
      <c r="BV43" s="182">
        <v>1000</v>
      </c>
      <c r="BW43" s="182">
        <v>1500</v>
      </c>
      <c r="BX43" s="194"/>
      <c r="BY43" s="194"/>
      <c r="BZ43" s="194"/>
      <c r="CA43" s="194"/>
      <c r="CB43" s="182">
        <v>1</v>
      </c>
      <c r="CC43" s="182">
        <v>1</v>
      </c>
      <c r="CD43" s="182">
        <v>0</v>
      </c>
      <c r="CE43" s="182">
        <v>0</v>
      </c>
      <c r="CF43" s="182">
        <v>1</v>
      </c>
      <c r="CG43" s="182">
        <v>100</v>
      </c>
      <c r="CH43" s="182">
        <v>200</v>
      </c>
      <c r="CI43" s="180">
        <f t="shared" si="114"/>
        <v>300</v>
      </c>
      <c r="CJ43" s="182">
        <v>0</v>
      </c>
      <c r="CK43" s="182">
        <v>238</v>
      </c>
      <c r="CL43" s="182">
        <v>1</v>
      </c>
      <c r="CM43" s="182"/>
      <c r="CN43" s="182">
        <v>390</v>
      </c>
      <c r="CO43" s="182">
        <v>2500000</v>
      </c>
      <c r="CP43" s="183">
        <f t="shared" si="115"/>
        <v>2</v>
      </c>
      <c r="CQ43" s="183">
        <f t="shared" si="116"/>
        <v>0</v>
      </c>
      <c r="CR43" s="183">
        <f t="shared" si="117"/>
        <v>20</v>
      </c>
      <c r="CS43" s="183">
        <f t="shared" si="118"/>
        <v>10</v>
      </c>
      <c r="CT43" s="183">
        <f t="shared" si="119"/>
        <v>3</v>
      </c>
      <c r="CU43" s="183">
        <f t="shared" si="120"/>
        <v>8</v>
      </c>
      <c r="CV43" s="183">
        <f t="shared" si="121"/>
        <v>0</v>
      </c>
      <c r="CW43" s="183">
        <f t="shared" si="122"/>
        <v>20</v>
      </c>
      <c r="CX43" s="187">
        <f t="shared" ref="CX43:DG43" si="125">SUM(R43,AQ43,BE43,BR43)</f>
        <v>15000</v>
      </c>
      <c r="CY43" s="187">
        <f t="shared" si="125"/>
        <v>18200</v>
      </c>
      <c r="CZ43" s="187">
        <f t="shared" si="125"/>
        <v>19500</v>
      </c>
      <c r="DA43" s="187">
        <f t="shared" si="125"/>
        <v>21300</v>
      </c>
      <c r="DB43" s="187">
        <f t="shared" si="125"/>
        <v>24000</v>
      </c>
      <c r="DC43" s="187">
        <f t="shared" si="125"/>
        <v>25700</v>
      </c>
      <c r="DD43" s="187">
        <f t="shared" si="125"/>
        <v>0</v>
      </c>
      <c r="DE43" s="187">
        <f t="shared" si="125"/>
        <v>0</v>
      </c>
      <c r="DF43" s="187">
        <f t="shared" si="125"/>
        <v>0</v>
      </c>
      <c r="DG43" s="187">
        <f t="shared" si="125"/>
        <v>0</v>
      </c>
      <c r="DH43" s="196">
        <f t="shared" si="13"/>
        <v>123700</v>
      </c>
      <c r="DI43" s="197">
        <f t="shared" si="14"/>
        <v>21200</v>
      </c>
      <c r="DJ43" s="197">
        <f t="shared" si="15"/>
        <v>0</v>
      </c>
      <c r="DK43" s="197">
        <f t="shared" si="16"/>
        <v>100000</v>
      </c>
      <c r="DL43" s="197">
        <f t="shared" si="17"/>
        <v>2500</v>
      </c>
    </row>
    <row r="44" spans="1:116" ht="22.5" customHeight="1">
      <c r="A44" s="20"/>
      <c r="B44" s="154"/>
      <c r="C44" s="208" t="s">
        <v>257</v>
      </c>
      <c r="D44" s="191" t="s">
        <v>249</v>
      </c>
      <c r="E44" s="192" t="s">
        <v>258</v>
      </c>
      <c r="F44" s="192">
        <v>7</v>
      </c>
      <c r="G44" s="192" t="s">
        <v>259</v>
      </c>
      <c r="H44" s="193">
        <v>157</v>
      </c>
      <c r="I44" s="182">
        <v>347</v>
      </c>
      <c r="J44" s="194"/>
      <c r="K44" s="182">
        <v>5</v>
      </c>
      <c r="L44" s="194"/>
      <c r="M44" s="194"/>
      <c r="N44" s="182">
        <v>3</v>
      </c>
      <c r="O44" s="182">
        <v>2</v>
      </c>
      <c r="P44" s="180">
        <f t="shared" si="113"/>
        <v>10</v>
      </c>
      <c r="Q44" s="182">
        <v>20</v>
      </c>
      <c r="R44" s="182">
        <v>2000</v>
      </c>
      <c r="S44" s="182">
        <v>2500</v>
      </c>
      <c r="T44" s="182">
        <v>3000</v>
      </c>
      <c r="U44" s="182">
        <v>2800</v>
      </c>
      <c r="V44" s="182">
        <v>3200</v>
      </c>
      <c r="W44" s="182">
        <v>3500</v>
      </c>
      <c r="X44" s="194"/>
      <c r="Y44" s="194"/>
      <c r="Z44" s="194"/>
      <c r="AA44" s="194"/>
      <c r="AB44" s="194"/>
      <c r="AC44" s="212"/>
      <c r="AD44" s="212"/>
      <c r="AE44" s="212"/>
      <c r="AF44" s="211">
        <v>1</v>
      </c>
      <c r="AG44" s="212"/>
      <c r="AH44" s="212"/>
      <c r="AI44" s="212"/>
      <c r="AJ44" s="212"/>
      <c r="AK44" s="211">
        <v>1</v>
      </c>
      <c r="AL44" s="212"/>
      <c r="AM44" s="194"/>
      <c r="AN44" s="194"/>
      <c r="AO44" s="194"/>
      <c r="AP44" s="194"/>
      <c r="AQ44" s="182">
        <v>0</v>
      </c>
      <c r="AR44" s="182">
        <v>0</v>
      </c>
      <c r="AS44" s="182">
        <v>0</v>
      </c>
      <c r="AT44" s="194"/>
      <c r="AU44" s="194"/>
      <c r="AV44" s="194"/>
      <c r="AW44" s="194"/>
      <c r="AX44" s="194"/>
      <c r="AY44" s="194"/>
      <c r="AZ44" s="194"/>
      <c r="BA44" s="194"/>
      <c r="BB44" s="182">
        <v>1</v>
      </c>
      <c r="BC44" s="182">
        <v>1</v>
      </c>
      <c r="BD44" s="194"/>
      <c r="BE44" s="182">
        <v>2500</v>
      </c>
      <c r="BF44" s="182">
        <v>3000</v>
      </c>
      <c r="BG44" s="182">
        <v>3200</v>
      </c>
      <c r="BH44" s="182">
        <v>4000</v>
      </c>
      <c r="BI44" s="182">
        <v>5000</v>
      </c>
      <c r="BJ44" s="182">
        <v>5000</v>
      </c>
      <c r="BK44" s="194"/>
      <c r="BL44" s="194"/>
      <c r="BM44" s="194"/>
      <c r="BN44" s="194"/>
      <c r="BO44" s="194"/>
      <c r="BP44" s="195" t="s">
        <v>251</v>
      </c>
      <c r="BQ44" s="182">
        <v>20</v>
      </c>
      <c r="BR44" s="182">
        <v>0</v>
      </c>
      <c r="BS44" s="182">
        <v>0</v>
      </c>
      <c r="BT44" s="182">
        <v>0</v>
      </c>
      <c r="BU44" s="194"/>
      <c r="BV44" s="182">
        <v>1500</v>
      </c>
      <c r="BW44" s="182">
        <v>2000</v>
      </c>
      <c r="BX44" s="194"/>
      <c r="BY44" s="194"/>
      <c r="BZ44" s="194"/>
      <c r="CA44" s="194"/>
      <c r="CB44" s="182">
        <v>1</v>
      </c>
      <c r="CC44" s="182">
        <v>1</v>
      </c>
      <c r="CD44" s="182">
        <v>0</v>
      </c>
      <c r="CE44" s="182">
        <v>0</v>
      </c>
      <c r="CF44" s="182">
        <v>1</v>
      </c>
      <c r="CG44" s="182">
        <v>30</v>
      </c>
      <c r="CH44" s="182">
        <v>120</v>
      </c>
      <c r="CI44" s="180">
        <f t="shared" si="114"/>
        <v>150</v>
      </c>
      <c r="CJ44" s="182">
        <v>0</v>
      </c>
      <c r="CK44" s="182">
        <v>157</v>
      </c>
      <c r="CL44" s="194"/>
      <c r="CM44" s="182">
        <v>1</v>
      </c>
      <c r="CN44" s="182">
        <v>0</v>
      </c>
      <c r="CO44" s="182">
        <v>0</v>
      </c>
      <c r="CP44" s="183">
        <f t="shared" si="115"/>
        <v>2</v>
      </c>
      <c r="CQ44" s="183">
        <f t="shared" si="116"/>
        <v>0</v>
      </c>
      <c r="CR44" s="183">
        <f t="shared" si="117"/>
        <v>20</v>
      </c>
      <c r="CS44" s="183">
        <f t="shared" si="118"/>
        <v>10</v>
      </c>
      <c r="CT44" s="183">
        <f t="shared" si="119"/>
        <v>0</v>
      </c>
      <c r="CU44" s="183">
        <f t="shared" si="120"/>
        <v>2</v>
      </c>
      <c r="CV44" s="183">
        <f t="shared" si="121"/>
        <v>0</v>
      </c>
      <c r="CW44" s="183">
        <f t="shared" si="122"/>
        <v>20</v>
      </c>
      <c r="CX44" s="187">
        <f t="shared" ref="CX44:DG44" si="126">SUM(R44,AQ44,BE44,BR44)</f>
        <v>4500</v>
      </c>
      <c r="CY44" s="187">
        <f t="shared" si="126"/>
        <v>5500</v>
      </c>
      <c r="CZ44" s="187">
        <f t="shared" si="126"/>
        <v>6200</v>
      </c>
      <c r="DA44" s="187">
        <f t="shared" si="126"/>
        <v>6800</v>
      </c>
      <c r="DB44" s="187">
        <f t="shared" si="126"/>
        <v>9700</v>
      </c>
      <c r="DC44" s="187">
        <f t="shared" si="126"/>
        <v>10500</v>
      </c>
      <c r="DD44" s="187">
        <f t="shared" si="126"/>
        <v>0</v>
      </c>
      <c r="DE44" s="187">
        <f t="shared" si="126"/>
        <v>0</v>
      </c>
      <c r="DF44" s="187">
        <f t="shared" si="126"/>
        <v>0</v>
      </c>
      <c r="DG44" s="187">
        <f t="shared" si="126"/>
        <v>0</v>
      </c>
      <c r="DH44" s="196">
        <f t="shared" si="13"/>
        <v>43200</v>
      </c>
      <c r="DI44" s="197">
        <f t="shared" si="14"/>
        <v>17000</v>
      </c>
      <c r="DJ44" s="197">
        <f t="shared" si="15"/>
        <v>0</v>
      </c>
      <c r="DK44" s="197">
        <f t="shared" si="16"/>
        <v>22700</v>
      </c>
      <c r="DL44" s="197">
        <f t="shared" si="17"/>
        <v>3500</v>
      </c>
    </row>
    <row r="45" spans="1:116" ht="24" customHeight="1">
      <c r="A45" s="20"/>
      <c r="B45" s="154"/>
      <c r="C45" s="190"/>
      <c r="D45" s="256"/>
      <c r="E45" s="244"/>
      <c r="F45" s="244"/>
      <c r="G45" s="245"/>
      <c r="H45" s="199">
        <f t="shared" ref="H45:BO45" si="127">SUM(H41:H44)</f>
        <v>1469</v>
      </c>
      <c r="I45" s="199">
        <f t="shared" si="127"/>
        <v>3862</v>
      </c>
      <c r="J45" s="199">
        <f t="shared" si="127"/>
        <v>0</v>
      </c>
      <c r="K45" s="199">
        <f t="shared" si="127"/>
        <v>19</v>
      </c>
      <c r="L45" s="199">
        <f t="shared" si="127"/>
        <v>1</v>
      </c>
      <c r="M45" s="199">
        <f t="shared" si="127"/>
        <v>2</v>
      </c>
      <c r="N45" s="199">
        <f t="shared" si="127"/>
        <v>13</v>
      </c>
      <c r="O45" s="199">
        <f t="shared" si="127"/>
        <v>5</v>
      </c>
      <c r="P45" s="199">
        <f t="shared" si="127"/>
        <v>40</v>
      </c>
      <c r="Q45" s="199">
        <f t="shared" si="127"/>
        <v>100</v>
      </c>
      <c r="R45" s="199">
        <f t="shared" si="127"/>
        <v>69000</v>
      </c>
      <c r="S45" s="199">
        <f t="shared" si="127"/>
        <v>73700</v>
      </c>
      <c r="T45" s="199">
        <f t="shared" si="127"/>
        <v>93500</v>
      </c>
      <c r="U45" s="199">
        <f t="shared" si="127"/>
        <v>85100</v>
      </c>
      <c r="V45" s="199">
        <f t="shared" si="127"/>
        <v>87200</v>
      </c>
      <c r="W45" s="199">
        <f t="shared" si="127"/>
        <v>90700</v>
      </c>
      <c r="X45" s="199">
        <f t="shared" si="127"/>
        <v>0</v>
      </c>
      <c r="Y45" s="199">
        <f t="shared" si="127"/>
        <v>0</v>
      </c>
      <c r="Z45" s="199">
        <f t="shared" si="127"/>
        <v>0</v>
      </c>
      <c r="AA45" s="199">
        <f t="shared" si="127"/>
        <v>0</v>
      </c>
      <c r="AB45" s="199">
        <f t="shared" si="127"/>
        <v>0</v>
      </c>
      <c r="AC45" s="199">
        <f t="shared" si="127"/>
        <v>1</v>
      </c>
      <c r="AD45" s="199">
        <f t="shared" si="127"/>
        <v>1</v>
      </c>
      <c r="AE45" s="199">
        <f t="shared" si="127"/>
        <v>0</v>
      </c>
      <c r="AF45" s="199">
        <f t="shared" si="127"/>
        <v>4</v>
      </c>
      <c r="AG45" s="199">
        <f t="shared" si="127"/>
        <v>0</v>
      </c>
      <c r="AH45" s="199">
        <f t="shared" si="127"/>
        <v>0</v>
      </c>
      <c r="AI45" s="199">
        <f t="shared" si="127"/>
        <v>1</v>
      </c>
      <c r="AJ45" s="199">
        <f t="shared" si="127"/>
        <v>2</v>
      </c>
      <c r="AK45" s="199">
        <f t="shared" si="127"/>
        <v>4</v>
      </c>
      <c r="AL45" s="199">
        <f t="shared" si="127"/>
        <v>0</v>
      </c>
      <c r="AM45" s="199">
        <f t="shared" si="127"/>
        <v>2</v>
      </c>
      <c r="AN45" s="199">
        <f t="shared" si="127"/>
        <v>8</v>
      </c>
      <c r="AO45" s="199">
        <f t="shared" si="127"/>
        <v>0</v>
      </c>
      <c r="AP45" s="199">
        <f t="shared" si="127"/>
        <v>0</v>
      </c>
      <c r="AQ45" s="199">
        <f t="shared" si="127"/>
        <v>12000</v>
      </c>
      <c r="AR45" s="199">
        <f t="shared" si="127"/>
        <v>15000</v>
      </c>
      <c r="AS45" s="199">
        <f t="shared" si="127"/>
        <v>22000</v>
      </c>
      <c r="AT45" s="199">
        <f t="shared" si="127"/>
        <v>18000</v>
      </c>
      <c r="AU45" s="199">
        <f t="shared" si="127"/>
        <v>19000</v>
      </c>
      <c r="AV45" s="199">
        <f t="shared" si="127"/>
        <v>23000</v>
      </c>
      <c r="AW45" s="199">
        <f t="shared" si="127"/>
        <v>0</v>
      </c>
      <c r="AX45" s="199">
        <f t="shared" si="127"/>
        <v>0</v>
      </c>
      <c r="AY45" s="199">
        <f t="shared" si="127"/>
        <v>0</v>
      </c>
      <c r="AZ45" s="199">
        <f t="shared" si="127"/>
        <v>0</v>
      </c>
      <c r="BA45" s="199">
        <f t="shared" si="127"/>
        <v>8</v>
      </c>
      <c r="BB45" s="199">
        <f t="shared" si="127"/>
        <v>21</v>
      </c>
      <c r="BC45" s="199">
        <f t="shared" si="127"/>
        <v>3</v>
      </c>
      <c r="BD45" s="199">
        <f t="shared" si="127"/>
        <v>1</v>
      </c>
      <c r="BE45" s="199">
        <f t="shared" si="127"/>
        <v>69500</v>
      </c>
      <c r="BF45" s="199">
        <f t="shared" si="127"/>
        <v>78000</v>
      </c>
      <c r="BG45" s="199">
        <f t="shared" si="127"/>
        <v>86200</v>
      </c>
      <c r="BH45" s="199">
        <f t="shared" si="127"/>
        <v>91000</v>
      </c>
      <c r="BI45" s="199">
        <f t="shared" si="127"/>
        <v>91000</v>
      </c>
      <c r="BJ45" s="199">
        <f t="shared" si="127"/>
        <v>95000</v>
      </c>
      <c r="BK45" s="199">
        <f t="shared" si="127"/>
        <v>0</v>
      </c>
      <c r="BL45" s="199">
        <f t="shared" si="127"/>
        <v>0</v>
      </c>
      <c r="BM45" s="199">
        <f t="shared" si="127"/>
        <v>0</v>
      </c>
      <c r="BN45" s="199">
        <f t="shared" si="127"/>
        <v>0</v>
      </c>
      <c r="BO45" s="199">
        <f t="shared" si="127"/>
        <v>0</v>
      </c>
      <c r="BP45" s="200" t="str">
        <f>"1."&amp;BP41&amp;" 2."&amp;BP42&amp;" 3."&amp;BP43&amp;" 4."&amp;BP44</f>
        <v>1.1.2. 2.1.2. 3.1.2. 4.1.2.</v>
      </c>
      <c r="BQ45" s="199">
        <f t="shared" ref="BQ45:CI45" si="128">SUM(BQ41:BQ44)</f>
        <v>210</v>
      </c>
      <c r="BR45" s="199">
        <f t="shared" si="128"/>
        <v>1000</v>
      </c>
      <c r="BS45" s="199">
        <f t="shared" si="128"/>
        <v>1500</v>
      </c>
      <c r="BT45" s="199">
        <f t="shared" si="128"/>
        <v>2000</v>
      </c>
      <c r="BU45" s="199">
        <f t="shared" si="128"/>
        <v>2500</v>
      </c>
      <c r="BV45" s="199">
        <f t="shared" si="128"/>
        <v>6500</v>
      </c>
      <c r="BW45" s="199">
        <f t="shared" si="128"/>
        <v>9000</v>
      </c>
      <c r="BX45" s="199">
        <f t="shared" si="128"/>
        <v>0</v>
      </c>
      <c r="BY45" s="199">
        <f t="shared" si="128"/>
        <v>0</v>
      </c>
      <c r="BZ45" s="199">
        <f t="shared" si="128"/>
        <v>0</v>
      </c>
      <c r="CA45" s="199">
        <f t="shared" si="128"/>
        <v>0</v>
      </c>
      <c r="CB45" s="199">
        <f t="shared" si="128"/>
        <v>4</v>
      </c>
      <c r="CC45" s="199">
        <f t="shared" si="128"/>
        <v>4</v>
      </c>
      <c r="CD45" s="199">
        <f t="shared" si="128"/>
        <v>1</v>
      </c>
      <c r="CE45" s="199">
        <f t="shared" si="128"/>
        <v>2</v>
      </c>
      <c r="CF45" s="199">
        <f t="shared" si="128"/>
        <v>5</v>
      </c>
      <c r="CG45" s="199">
        <f t="shared" si="128"/>
        <v>270</v>
      </c>
      <c r="CH45" s="199">
        <f t="shared" si="128"/>
        <v>2020</v>
      </c>
      <c r="CI45" s="199">
        <f t="shared" si="128"/>
        <v>2290</v>
      </c>
      <c r="CJ45" s="199">
        <f>COUNTIF(CJ41:CJ44,23)</f>
        <v>0</v>
      </c>
      <c r="CK45" s="199">
        <f t="shared" ref="CK45:DG45" si="129">SUM(CK41:CK44)</f>
        <v>1469</v>
      </c>
      <c r="CL45" s="199">
        <f t="shared" si="129"/>
        <v>1</v>
      </c>
      <c r="CM45" s="199">
        <f t="shared" si="129"/>
        <v>3</v>
      </c>
      <c r="CN45" s="199">
        <f t="shared" si="129"/>
        <v>390</v>
      </c>
      <c r="CO45" s="199">
        <f t="shared" si="129"/>
        <v>2500000</v>
      </c>
      <c r="CP45" s="199">
        <f t="shared" si="129"/>
        <v>13</v>
      </c>
      <c r="CQ45" s="199">
        <f t="shared" si="129"/>
        <v>0</v>
      </c>
      <c r="CR45" s="199">
        <f t="shared" si="129"/>
        <v>100</v>
      </c>
      <c r="CS45" s="199">
        <f t="shared" si="129"/>
        <v>40</v>
      </c>
      <c r="CT45" s="199">
        <f t="shared" si="129"/>
        <v>10</v>
      </c>
      <c r="CU45" s="199">
        <f t="shared" si="129"/>
        <v>33</v>
      </c>
      <c r="CV45" s="199">
        <f t="shared" si="129"/>
        <v>0</v>
      </c>
      <c r="CW45" s="199">
        <f t="shared" si="129"/>
        <v>210</v>
      </c>
      <c r="CX45" s="199">
        <f t="shared" si="129"/>
        <v>151500</v>
      </c>
      <c r="CY45" s="199">
        <f t="shared" si="129"/>
        <v>168200</v>
      </c>
      <c r="CZ45" s="199">
        <f t="shared" si="129"/>
        <v>203700</v>
      </c>
      <c r="DA45" s="199">
        <f t="shared" si="129"/>
        <v>196600</v>
      </c>
      <c r="DB45" s="199">
        <f t="shared" si="129"/>
        <v>203700</v>
      </c>
      <c r="DC45" s="199">
        <f t="shared" si="129"/>
        <v>217700</v>
      </c>
      <c r="DD45" s="199">
        <f t="shared" si="129"/>
        <v>0</v>
      </c>
      <c r="DE45" s="199">
        <f t="shared" si="129"/>
        <v>0</v>
      </c>
      <c r="DF45" s="199">
        <f t="shared" si="129"/>
        <v>0</v>
      </c>
      <c r="DG45" s="199">
        <f t="shared" si="129"/>
        <v>0</v>
      </c>
      <c r="DH45" s="196">
        <f t="shared" si="13"/>
        <v>1141400</v>
      </c>
      <c r="DI45" s="197">
        <f t="shared" si="14"/>
        <v>499200</v>
      </c>
      <c r="DJ45" s="197">
        <f t="shared" si="15"/>
        <v>109000</v>
      </c>
      <c r="DK45" s="197">
        <f t="shared" si="16"/>
        <v>510700</v>
      </c>
      <c r="DL45" s="197">
        <f t="shared" si="17"/>
        <v>22500</v>
      </c>
    </row>
    <row r="46" spans="1:116" ht="22.5" customHeight="1">
      <c r="A46" s="20"/>
      <c r="B46" s="154"/>
      <c r="C46" s="201" t="s">
        <v>260</v>
      </c>
      <c r="D46" s="175" t="s">
        <v>261</v>
      </c>
      <c r="E46" s="176" t="s">
        <v>262</v>
      </c>
      <c r="F46" s="176">
        <v>1</v>
      </c>
      <c r="G46" s="176" t="s">
        <v>263</v>
      </c>
      <c r="H46" s="177">
        <v>139</v>
      </c>
      <c r="I46" s="178">
        <v>326</v>
      </c>
      <c r="J46" s="178">
        <v>3</v>
      </c>
      <c r="K46" s="178">
        <v>1</v>
      </c>
      <c r="L46" s="179"/>
      <c r="M46" s="178">
        <v>2</v>
      </c>
      <c r="N46" s="178">
        <v>7</v>
      </c>
      <c r="O46" s="179"/>
      <c r="P46" s="180">
        <f>SUM(K46:O46)</f>
        <v>10</v>
      </c>
      <c r="Q46" s="178">
        <v>30</v>
      </c>
      <c r="R46" s="178">
        <v>2800</v>
      </c>
      <c r="S46" s="178">
        <v>3200</v>
      </c>
      <c r="T46" s="178">
        <v>3500</v>
      </c>
      <c r="U46" s="178">
        <v>5000</v>
      </c>
      <c r="V46" s="178">
        <v>10000</v>
      </c>
      <c r="W46" s="178">
        <v>12000</v>
      </c>
      <c r="X46" s="178">
        <v>15000</v>
      </c>
      <c r="Y46" s="178">
        <v>18000</v>
      </c>
      <c r="Z46" s="179"/>
      <c r="AA46" s="179"/>
      <c r="AB46" s="178">
        <v>8</v>
      </c>
      <c r="AC46" s="206">
        <v>1</v>
      </c>
      <c r="AD46" s="206">
        <v>1</v>
      </c>
      <c r="AE46" s="205"/>
      <c r="AF46" s="206">
        <v>1</v>
      </c>
      <c r="AG46" s="206">
        <v>1</v>
      </c>
      <c r="AH46" s="205"/>
      <c r="AI46" s="206">
        <v>1</v>
      </c>
      <c r="AJ46" s="206">
        <v>1</v>
      </c>
      <c r="AK46" s="206">
        <v>1</v>
      </c>
      <c r="AL46" s="205"/>
      <c r="AM46" s="179"/>
      <c r="AN46" s="178">
        <v>7</v>
      </c>
      <c r="AO46" s="178">
        <v>1</v>
      </c>
      <c r="AP46" s="179"/>
      <c r="AQ46" s="178">
        <v>8000</v>
      </c>
      <c r="AR46" s="178">
        <v>7000</v>
      </c>
      <c r="AS46" s="178">
        <v>6500</v>
      </c>
      <c r="AT46" s="178">
        <v>7000</v>
      </c>
      <c r="AU46" s="178">
        <v>5000</v>
      </c>
      <c r="AV46" s="178">
        <v>5500</v>
      </c>
      <c r="AW46" s="178">
        <v>7500</v>
      </c>
      <c r="AX46" s="178">
        <v>7000</v>
      </c>
      <c r="AY46" s="179"/>
      <c r="AZ46" s="179"/>
      <c r="BA46" s="178">
        <v>3</v>
      </c>
      <c r="BB46" s="178">
        <v>2</v>
      </c>
      <c r="BC46" s="178">
        <v>2</v>
      </c>
      <c r="BD46" s="179"/>
      <c r="BE46" s="178">
        <v>18000</v>
      </c>
      <c r="BF46" s="178">
        <v>20000</v>
      </c>
      <c r="BG46" s="178">
        <v>18500</v>
      </c>
      <c r="BH46" s="178">
        <v>15000</v>
      </c>
      <c r="BI46" s="178">
        <v>16500</v>
      </c>
      <c r="BJ46" s="178">
        <v>17500</v>
      </c>
      <c r="BK46" s="178">
        <v>19500</v>
      </c>
      <c r="BL46" s="178">
        <v>20000</v>
      </c>
      <c r="BM46" s="179"/>
      <c r="BN46" s="179"/>
      <c r="BO46" s="179"/>
      <c r="BP46" s="181" t="s">
        <v>213</v>
      </c>
      <c r="BQ46" s="178">
        <v>132</v>
      </c>
      <c r="BR46" s="178">
        <v>48000</v>
      </c>
      <c r="BS46" s="178">
        <v>49500</v>
      </c>
      <c r="BT46" s="178">
        <v>51200</v>
      </c>
      <c r="BU46" s="179"/>
      <c r="BV46" s="179"/>
      <c r="BW46" s="179"/>
      <c r="BX46" s="179"/>
      <c r="BY46" s="179"/>
      <c r="BZ46" s="179"/>
      <c r="CA46" s="179"/>
      <c r="CB46" s="178">
        <v>1</v>
      </c>
      <c r="CC46" s="178">
        <v>1</v>
      </c>
      <c r="CD46" s="179"/>
      <c r="CE46" s="179"/>
      <c r="CF46" s="178">
        <v>5</v>
      </c>
      <c r="CG46" s="178">
        <v>2</v>
      </c>
      <c r="CH46" s="178">
        <v>35</v>
      </c>
      <c r="CI46" s="180">
        <f>SUM(CG46:CH46)</f>
        <v>37</v>
      </c>
      <c r="CJ46" s="182">
        <v>32</v>
      </c>
      <c r="CK46" s="178">
        <v>132</v>
      </c>
      <c r="CL46" s="179"/>
      <c r="CM46" s="178">
        <v>1</v>
      </c>
      <c r="CN46" s="178">
        <v>30</v>
      </c>
      <c r="CO46" s="178">
        <v>1000</v>
      </c>
      <c r="CP46" s="183">
        <f>SUM(AC46:AL46)</f>
        <v>7</v>
      </c>
      <c r="CQ46" s="183">
        <f>J46</f>
        <v>3</v>
      </c>
      <c r="CR46" s="183">
        <f>Q46</f>
        <v>30</v>
      </c>
      <c r="CS46" s="183">
        <f>P46</f>
        <v>10</v>
      </c>
      <c r="CT46" s="183">
        <f>SUM(AM46:AP46)</f>
        <v>8</v>
      </c>
      <c r="CU46" s="183">
        <f>SUM(BA46:BD46)</f>
        <v>7</v>
      </c>
      <c r="CV46" s="183">
        <f>BO46</f>
        <v>0</v>
      </c>
      <c r="CW46" s="183">
        <f>BQ46</f>
        <v>132</v>
      </c>
      <c r="CX46" s="187">
        <f t="shared" ref="CX46:DG46" si="130">SUM(R46,AQ46,BE46,BR46)</f>
        <v>76800</v>
      </c>
      <c r="CY46" s="187">
        <f t="shared" si="130"/>
        <v>79700</v>
      </c>
      <c r="CZ46" s="187">
        <f t="shared" si="130"/>
        <v>79700</v>
      </c>
      <c r="DA46" s="187">
        <f t="shared" si="130"/>
        <v>27000</v>
      </c>
      <c r="DB46" s="187">
        <f t="shared" si="130"/>
        <v>31500</v>
      </c>
      <c r="DC46" s="187">
        <f t="shared" si="130"/>
        <v>35000</v>
      </c>
      <c r="DD46" s="187">
        <f t="shared" si="130"/>
        <v>42000</v>
      </c>
      <c r="DE46" s="187">
        <f t="shared" si="130"/>
        <v>45000</v>
      </c>
      <c r="DF46" s="187">
        <f t="shared" si="130"/>
        <v>0</v>
      </c>
      <c r="DG46" s="187">
        <f t="shared" si="130"/>
        <v>0</v>
      </c>
      <c r="DH46" s="196">
        <f t="shared" si="13"/>
        <v>416700</v>
      </c>
      <c r="DI46" s="197">
        <f t="shared" si="14"/>
        <v>69500</v>
      </c>
      <c r="DJ46" s="197">
        <f t="shared" si="15"/>
        <v>53500</v>
      </c>
      <c r="DK46" s="197">
        <f t="shared" si="16"/>
        <v>145000</v>
      </c>
      <c r="DL46" s="197">
        <f t="shared" si="17"/>
        <v>148700</v>
      </c>
    </row>
    <row r="47" spans="1:116" ht="24" customHeight="1">
      <c r="A47" s="20"/>
      <c r="B47" s="154"/>
      <c r="C47" s="190"/>
      <c r="D47" s="256"/>
      <c r="E47" s="244"/>
      <c r="F47" s="244"/>
      <c r="G47" s="245"/>
      <c r="H47" s="199">
        <f t="shared" ref="H47:BO47" si="131">SUM(H46)</f>
        <v>139</v>
      </c>
      <c r="I47" s="199">
        <f t="shared" si="131"/>
        <v>326</v>
      </c>
      <c r="J47" s="199">
        <f t="shared" si="131"/>
        <v>3</v>
      </c>
      <c r="K47" s="199">
        <f t="shared" si="131"/>
        <v>1</v>
      </c>
      <c r="L47" s="199">
        <f t="shared" si="131"/>
        <v>0</v>
      </c>
      <c r="M47" s="199">
        <f t="shared" si="131"/>
        <v>2</v>
      </c>
      <c r="N47" s="199">
        <f t="shared" si="131"/>
        <v>7</v>
      </c>
      <c r="O47" s="199">
        <f t="shared" si="131"/>
        <v>0</v>
      </c>
      <c r="P47" s="199">
        <f t="shared" si="131"/>
        <v>10</v>
      </c>
      <c r="Q47" s="199">
        <f t="shared" si="131"/>
        <v>30</v>
      </c>
      <c r="R47" s="199">
        <f t="shared" si="131"/>
        <v>2800</v>
      </c>
      <c r="S47" s="199">
        <f t="shared" si="131"/>
        <v>3200</v>
      </c>
      <c r="T47" s="199">
        <f t="shared" si="131"/>
        <v>3500</v>
      </c>
      <c r="U47" s="199">
        <f t="shared" si="131"/>
        <v>5000</v>
      </c>
      <c r="V47" s="199">
        <f t="shared" si="131"/>
        <v>10000</v>
      </c>
      <c r="W47" s="199">
        <f t="shared" si="131"/>
        <v>12000</v>
      </c>
      <c r="X47" s="199">
        <f t="shared" si="131"/>
        <v>15000</v>
      </c>
      <c r="Y47" s="199">
        <f t="shared" si="131"/>
        <v>18000</v>
      </c>
      <c r="Z47" s="199">
        <f t="shared" si="131"/>
        <v>0</v>
      </c>
      <c r="AA47" s="199">
        <f t="shared" si="131"/>
        <v>0</v>
      </c>
      <c r="AB47" s="199">
        <f t="shared" si="131"/>
        <v>8</v>
      </c>
      <c r="AC47" s="199">
        <f t="shared" si="131"/>
        <v>1</v>
      </c>
      <c r="AD47" s="199">
        <f t="shared" si="131"/>
        <v>1</v>
      </c>
      <c r="AE47" s="199">
        <f t="shared" si="131"/>
        <v>0</v>
      </c>
      <c r="AF47" s="199">
        <f t="shared" si="131"/>
        <v>1</v>
      </c>
      <c r="AG47" s="199">
        <f t="shared" si="131"/>
        <v>1</v>
      </c>
      <c r="AH47" s="199">
        <f t="shared" si="131"/>
        <v>0</v>
      </c>
      <c r="AI47" s="199">
        <f t="shared" si="131"/>
        <v>1</v>
      </c>
      <c r="AJ47" s="199">
        <f t="shared" si="131"/>
        <v>1</v>
      </c>
      <c r="AK47" s="199">
        <f t="shared" si="131"/>
        <v>1</v>
      </c>
      <c r="AL47" s="199">
        <f t="shared" si="131"/>
        <v>0</v>
      </c>
      <c r="AM47" s="199">
        <f t="shared" si="131"/>
        <v>0</v>
      </c>
      <c r="AN47" s="199">
        <f t="shared" si="131"/>
        <v>7</v>
      </c>
      <c r="AO47" s="199">
        <f t="shared" si="131"/>
        <v>1</v>
      </c>
      <c r="AP47" s="199">
        <f t="shared" si="131"/>
        <v>0</v>
      </c>
      <c r="AQ47" s="199">
        <f t="shared" si="131"/>
        <v>8000</v>
      </c>
      <c r="AR47" s="199">
        <f t="shared" si="131"/>
        <v>7000</v>
      </c>
      <c r="AS47" s="199">
        <f t="shared" si="131"/>
        <v>6500</v>
      </c>
      <c r="AT47" s="199">
        <f t="shared" si="131"/>
        <v>7000</v>
      </c>
      <c r="AU47" s="199">
        <f t="shared" si="131"/>
        <v>5000</v>
      </c>
      <c r="AV47" s="199">
        <f t="shared" si="131"/>
        <v>5500</v>
      </c>
      <c r="AW47" s="199">
        <f t="shared" si="131"/>
        <v>7500</v>
      </c>
      <c r="AX47" s="199">
        <f t="shared" si="131"/>
        <v>7000</v>
      </c>
      <c r="AY47" s="199">
        <f t="shared" si="131"/>
        <v>0</v>
      </c>
      <c r="AZ47" s="199">
        <f t="shared" si="131"/>
        <v>0</v>
      </c>
      <c r="BA47" s="199">
        <f t="shared" si="131"/>
        <v>3</v>
      </c>
      <c r="BB47" s="199">
        <f t="shared" si="131"/>
        <v>2</v>
      </c>
      <c r="BC47" s="199">
        <f t="shared" si="131"/>
        <v>2</v>
      </c>
      <c r="BD47" s="199">
        <f t="shared" si="131"/>
        <v>0</v>
      </c>
      <c r="BE47" s="199">
        <f t="shared" si="131"/>
        <v>18000</v>
      </c>
      <c r="BF47" s="199">
        <f t="shared" si="131"/>
        <v>20000</v>
      </c>
      <c r="BG47" s="199">
        <f t="shared" si="131"/>
        <v>18500</v>
      </c>
      <c r="BH47" s="199">
        <f t="shared" si="131"/>
        <v>15000</v>
      </c>
      <c r="BI47" s="199">
        <f t="shared" si="131"/>
        <v>16500</v>
      </c>
      <c r="BJ47" s="199">
        <f t="shared" si="131"/>
        <v>17500</v>
      </c>
      <c r="BK47" s="199">
        <f t="shared" si="131"/>
        <v>19500</v>
      </c>
      <c r="BL47" s="199">
        <f t="shared" si="131"/>
        <v>20000</v>
      </c>
      <c r="BM47" s="199">
        <f t="shared" si="131"/>
        <v>0</v>
      </c>
      <c r="BN47" s="199">
        <f t="shared" si="131"/>
        <v>0</v>
      </c>
      <c r="BO47" s="199">
        <f t="shared" si="131"/>
        <v>0</v>
      </c>
      <c r="BP47" s="200" t="str">
        <f>"1."&amp;BP46</f>
        <v>1.2,3,4,5</v>
      </c>
      <c r="BQ47" s="199">
        <f t="shared" ref="BQ47:CI47" si="132">SUM(BQ46)</f>
        <v>132</v>
      </c>
      <c r="BR47" s="199">
        <f t="shared" si="132"/>
        <v>48000</v>
      </c>
      <c r="BS47" s="199">
        <f t="shared" si="132"/>
        <v>49500</v>
      </c>
      <c r="BT47" s="199">
        <f t="shared" si="132"/>
        <v>51200</v>
      </c>
      <c r="BU47" s="199">
        <f t="shared" si="132"/>
        <v>0</v>
      </c>
      <c r="BV47" s="199">
        <f t="shared" si="132"/>
        <v>0</v>
      </c>
      <c r="BW47" s="199">
        <f t="shared" si="132"/>
        <v>0</v>
      </c>
      <c r="BX47" s="199">
        <f t="shared" si="132"/>
        <v>0</v>
      </c>
      <c r="BY47" s="199">
        <f t="shared" si="132"/>
        <v>0</v>
      </c>
      <c r="BZ47" s="199">
        <f t="shared" si="132"/>
        <v>0</v>
      </c>
      <c r="CA47" s="199">
        <f t="shared" si="132"/>
        <v>0</v>
      </c>
      <c r="CB47" s="199">
        <f t="shared" si="132"/>
        <v>1</v>
      </c>
      <c r="CC47" s="199">
        <f t="shared" si="132"/>
        <v>1</v>
      </c>
      <c r="CD47" s="199">
        <f t="shared" si="132"/>
        <v>0</v>
      </c>
      <c r="CE47" s="199">
        <f t="shared" si="132"/>
        <v>0</v>
      </c>
      <c r="CF47" s="199">
        <f t="shared" si="132"/>
        <v>5</v>
      </c>
      <c r="CG47" s="199">
        <f t="shared" si="132"/>
        <v>2</v>
      </c>
      <c r="CH47" s="199">
        <f t="shared" si="132"/>
        <v>35</v>
      </c>
      <c r="CI47" s="199">
        <f t="shared" si="132"/>
        <v>37</v>
      </c>
      <c r="CJ47" s="199">
        <f>COUNTIF(CJ46,23)</f>
        <v>0</v>
      </c>
      <c r="CK47" s="199">
        <f t="shared" ref="CK47:DG47" si="133">SUM(CK46)</f>
        <v>132</v>
      </c>
      <c r="CL47" s="199">
        <f t="shared" si="133"/>
        <v>0</v>
      </c>
      <c r="CM47" s="199">
        <f t="shared" si="133"/>
        <v>1</v>
      </c>
      <c r="CN47" s="199">
        <f t="shared" si="133"/>
        <v>30</v>
      </c>
      <c r="CO47" s="199">
        <f t="shared" si="133"/>
        <v>1000</v>
      </c>
      <c r="CP47" s="199">
        <f t="shared" si="133"/>
        <v>7</v>
      </c>
      <c r="CQ47" s="199">
        <f t="shared" si="133"/>
        <v>3</v>
      </c>
      <c r="CR47" s="199">
        <f t="shared" si="133"/>
        <v>30</v>
      </c>
      <c r="CS47" s="199">
        <f t="shared" si="133"/>
        <v>10</v>
      </c>
      <c r="CT47" s="199">
        <f t="shared" si="133"/>
        <v>8</v>
      </c>
      <c r="CU47" s="199">
        <f t="shared" si="133"/>
        <v>7</v>
      </c>
      <c r="CV47" s="199">
        <f t="shared" si="133"/>
        <v>0</v>
      </c>
      <c r="CW47" s="199">
        <f t="shared" si="133"/>
        <v>132</v>
      </c>
      <c r="CX47" s="199">
        <f t="shared" si="133"/>
        <v>76800</v>
      </c>
      <c r="CY47" s="199">
        <f t="shared" si="133"/>
        <v>79700</v>
      </c>
      <c r="CZ47" s="199">
        <f t="shared" si="133"/>
        <v>79700</v>
      </c>
      <c r="DA47" s="199">
        <f t="shared" si="133"/>
        <v>27000</v>
      </c>
      <c r="DB47" s="199">
        <f t="shared" si="133"/>
        <v>31500</v>
      </c>
      <c r="DC47" s="199">
        <f t="shared" si="133"/>
        <v>35000</v>
      </c>
      <c r="DD47" s="199">
        <f t="shared" si="133"/>
        <v>42000</v>
      </c>
      <c r="DE47" s="199">
        <f t="shared" si="133"/>
        <v>45000</v>
      </c>
      <c r="DF47" s="199">
        <f t="shared" si="133"/>
        <v>0</v>
      </c>
      <c r="DG47" s="199">
        <f t="shared" si="133"/>
        <v>0</v>
      </c>
      <c r="DH47" s="196">
        <f t="shared" si="13"/>
        <v>416700</v>
      </c>
      <c r="DI47" s="197">
        <f t="shared" si="14"/>
        <v>69500</v>
      </c>
      <c r="DJ47" s="197">
        <f t="shared" si="15"/>
        <v>53500</v>
      </c>
      <c r="DK47" s="197">
        <f t="shared" si="16"/>
        <v>145000</v>
      </c>
      <c r="DL47" s="197">
        <f t="shared" si="17"/>
        <v>148700</v>
      </c>
    </row>
    <row r="48" spans="1:116" ht="22.5" customHeight="1">
      <c r="A48" s="20"/>
      <c r="B48" s="154"/>
      <c r="C48" s="201" t="s">
        <v>264</v>
      </c>
      <c r="D48" s="175" t="s">
        <v>265</v>
      </c>
      <c r="E48" s="176" t="s">
        <v>266</v>
      </c>
      <c r="F48" s="176">
        <v>1</v>
      </c>
      <c r="G48" s="176" t="s">
        <v>267</v>
      </c>
      <c r="H48" s="177">
        <v>166</v>
      </c>
      <c r="I48" s="178">
        <v>519</v>
      </c>
      <c r="J48" s="178">
        <v>4</v>
      </c>
      <c r="K48" s="178">
        <v>1</v>
      </c>
      <c r="L48" s="178">
        <v>4</v>
      </c>
      <c r="M48" s="178">
        <v>2</v>
      </c>
      <c r="N48" s="178">
        <v>2</v>
      </c>
      <c r="O48" s="178">
        <v>1</v>
      </c>
      <c r="P48" s="180">
        <f t="shared" ref="P48:P49" si="134">SUM(K48:O48)</f>
        <v>10</v>
      </c>
      <c r="Q48" s="178">
        <v>70</v>
      </c>
      <c r="R48" s="178">
        <v>5000</v>
      </c>
      <c r="S48" s="178">
        <v>7000</v>
      </c>
      <c r="T48" s="178">
        <v>9000</v>
      </c>
      <c r="U48" s="178">
        <v>8000</v>
      </c>
      <c r="V48" s="178">
        <v>9000</v>
      </c>
      <c r="W48" s="178">
        <v>77840</v>
      </c>
      <c r="X48" s="178">
        <v>75650</v>
      </c>
      <c r="Y48" s="178">
        <v>20000</v>
      </c>
      <c r="Z48" s="179"/>
      <c r="AA48" s="179"/>
      <c r="AB48" s="178">
        <v>5</v>
      </c>
      <c r="AC48" s="206">
        <v>1</v>
      </c>
      <c r="AD48" s="206">
        <v>1</v>
      </c>
      <c r="AE48" s="206">
        <v>0</v>
      </c>
      <c r="AF48" s="206">
        <v>1</v>
      </c>
      <c r="AG48" s="206">
        <v>1</v>
      </c>
      <c r="AH48" s="206">
        <v>1</v>
      </c>
      <c r="AI48" s="206">
        <v>1</v>
      </c>
      <c r="AJ48" s="206">
        <v>1</v>
      </c>
      <c r="AK48" s="206">
        <v>1</v>
      </c>
      <c r="AL48" s="205"/>
      <c r="AM48" s="178">
        <v>0</v>
      </c>
      <c r="AN48" s="178">
        <v>5</v>
      </c>
      <c r="AO48" s="178">
        <v>2</v>
      </c>
      <c r="AP48" s="178">
        <v>0</v>
      </c>
      <c r="AQ48" s="178">
        <v>5000</v>
      </c>
      <c r="AR48" s="178">
        <v>4000</v>
      </c>
      <c r="AS48" s="178">
        <v>6000</v>
      </c>
      <c r="AT48" s="178">
        <v>8000</v>
      </c>
      <c r="AU48" s="178">
        <v>9000</v>
      </c>
      <c r="AV48" s="178">
        <v>5000</v>
      </c>
      <c r="AW48" s="178">
        <v>53900</v>
      </c>
      <c r="AX48" s="178">
        <v>18000</v>
      </c>
      <c r="AY48" s="179"/>
      <c r="AZ48" s="179"/>
      <c r="BA48" s="178">
        <v>2</v>
      </c>
      <c r="BB48" s="178">
        <v>2</v>
      </c>
      <c r="BC48" s="178">
        <v>1</v>
      </c>
      <c r="BD48" s="178">
        <v>3</v>
      </c>
      <c r="BE48" s="178">
        <v>9000</v>
      </c>
      <c r="BF48" s="178">
        <v>14000</v>
      </c>
      <c r="BG48" s="178">
        <v>16000</v>
      </c>
      <c r="BH48" s="178">
        <v>18000</v>
      </c>
      <c r="BI48" s="178">
        <v>19000</v>
      </c>
      <c r="BJ48" s="178">
        <v>10000</v>
      </c>
      <c r="BK48" s="178">
        <v>130000</v>
      </c>
      <c r="BL48" s="178">
        <v>20000</v>
      </c>
      <c r="BM48" s="179"/>
      <c r="BN48" s="179"/>
      <c r="BO48" s="178">
        <v>3</v>
      </c>
      <c r="BP48" s="181" t="s">
        <v>268</v>
      </c>
      <c r="BQ48" s="178">
        <v>80</v>
      </c>
      <c r="BR48" s="178">
        <v>6000</v>
      </c>
      <c r="BS48" s="178">
        <v>8000</v>
      </c>
      <c r="BT48" s="178">
        <v>10000</v>
      </c>
      <c r="BU48" s="178">
        <v>10000</v>
      </c>
      <c r="BV48" s="178">
        <v>11000</v>
      </c>
      <c r="BW48" s="178">
        <v>6000</v>
      </c>
      <c r="BX48" s="178">
        <v>10400</v>
      </c>
      <c r="BY48" s="178">
        <v>3000</v>
      </c>
      <c r="BZ48" s="179"/>
      <c r="CA48" s="179"/>
      <c r="CB48" s="178">
        <v>1</v>
      </c>
      <c r="CC48" s="178">
        <v>1</v>
      </c>
      <c r="CD48" s="179"/>
      <c r="CE48" s="179"/>
      <c r="CF48" s="178">
        <v>5</v>
      </c>
      <c r="CG48" s="178">
        <v>20</v>
      </c>
      <c r="CH48" s="178">
        <v>1879</v>
      </c>
      <c r="CI48" s="180">
        <f t="shared" ref="CI48:CI49" si="135">SUM(CG48:CH48)</f>
        <v>1899</v>
      </c>
      <c r="CJ48" s="182">
        <v>19</v>
      </c>
      <c r="CK48" s="178">
        <v>150</v>
      </c>
      <c r="CL48" s="179"/>
      <c r="CM48" s="178">
        <v>1</v>
      </c>
      <c r="CN48" s="178">
        <v>30</v>
      </c>
      <c r="CO48" s="178">
        <v>6848</v>
      </c>
      <c r="CP48" s="183">
        <f t="shared" ref="CP48:CP49" si="136">SUM(AC48:AL48)</f>
        <v>8</v>
      </c>
      <c r="CQ48" s="183">
        <f t="shared" ref="CQ48:CQ49" si="137">J48</f>
        <v>4</v>
      </c>
      <c r="CR48" s="183">
        <f t="shared" ref="CR48:CR49" si="138">Q48</f>
        <v>70</v>
      </c>
      <c r="CS48" s="183">
        <f t="shared" ref="CS48:CS49" si="139">P48</f>
        <v>10</v>
      </c>
      <c r="CT48" s="183">
        <f t="shared" ref="CT48:CT49" si="140">SUM(AM48:AP48)</f>
        <v>7</v>
      </c>
      <c r="CU48" s="183">
        <f t="shared" ref="CU48:CU49" si="141">SUM(BA48:BD48)</f>
        <v>8</v>
      </c>
      <c r="CV48" s="183">
        <f t="shared" ref="CV48:CV49" si="142">BO48</f>
        <v>3</v>
      </c>
      <c r="CW48" s="183">
        <f t="shared" ref="CW48:CW49" si="143">BQ48</f>
        <v>80</v>
      </c>
      <c r="CX48" s="187">
        <f t="shared" ref="CX48:DG48" si="144">SUM(R48,AQ48,BE48,BR48)</f>
        <v>25000</v>
      </c>
      <c r="CY48" s="187">
        <f t="shared" si="144"/>
        <v>33000</v>
      </c>
      <c r="CZ48" s="187">
        <f t="shared" si="144"/>
        <v>41000</v>
      </c>
      <c r="DA48" s="187">
        <f t="shared" si="144"/>
        <v>44000</v>
      </c>
      <c r="DB48" s="187">
        <f t="shared" si="144"/>
        <v>48000</v>
      </c>
      <c r="DC48" s="187">
        <f t="shared" si="144"/>
        <v>98840</v>
      </c>
      <c r="DD48" s="187">
        <f t="shared" si="144"/>
        <v>269950</v>
      </c>
      <c r="DE48" s="187">
        <f t="shared" si="144"/>
        <v>61000</v>
      </c>
      <c r="DF48" s="187">
        <f t="shared" si="144"/>
        <v>0</v>
      </c>
      <c r="DG48" s="187">
        <f t="shared" si="144"/>
        <v>0</v>
      </c>
      <c r="DH48" s="196">
        <f t="shared" si="13"/>
        <v>620790</v>
      </c>
      <c r="DI48" s="197">
        <f t="shared" si="14"/>
        <v>211490</v>
      </c>
      <c r="DJ48" s="197">
        <f t="shared" si="15"/>
        <v>108900</v>
      </c>
      <c r="DK48" s="197">
        <f t="shared" si="16"/>
        <v>236000</v>
      </c>
      <c r="DL48" s="197">
        <f t="shared" si="17"/>
        <v>64400</v>
      </c>
    </row>
    <row r="49" spans="1:116" ht="23.25" customHeight="1">
      <c r="A49" s="20"/>
      <c r="B49" s="154"/>
      <c r="C49" s="208" t="s">
        <v>269</v>
      </c>
      <c r="D49" s="191" t="s">
        <v>265</v>
      </c>
      <c r="E49" s="192" t="s">
        <v>266</v>
      </c>
      <c r="F49" s="192">
        <v>5</v>
      </c>
      <c r="G49" s="192" t="s">
        <v>270</v>
      </c>
      <c r="H49" s="193">
        <v>140</v>
      </c>
      <c r="I49" s="182">
        <v>265</v>
      </c>
      <c r="J49" s="182">
        <v>4</v>
      </c>
      <c r="K49" s="182">
        <v>5</v>
      </c>
      <c r="L49" s="194"/>
      <c r="M49" s="182">
        <v>3</v>
      </c>
      <c r="N49" s="182">
        <v>2</v>
      </c>
      <c r="O49" s="194"/>
      <c r="P49" s="180">
        <f t="shared" si="134"/>
        <v>10</v>
      </c>
      <c r="Q49" s="182">
        <v>80</v>
      </c>
      <c r="R49" s="182">
        <v>2000</v>
      </c>
      <c r="S49" s="182">
        <v>2500</v>
      </c>
      <c r="T49" s="182">
        <v>3000</v>
      </c>
      <c r="U49" s="182">
        <v>2500</v>
      </c>
      <c r="V49" s="182">
        <v>3000</v>
      </c>
      <c r="W49" s="182">
        <v>1500</v>
      </c>
      <c r="X49" s="182">
        <v>3000</v>
      </c>
      <c r="Y49" s="182">
        <v>2000</v>
      </c>
      <c r="Z49" s="194"/>
      <c r="AA49" s="194"/>
      <c r="AB49" s="182">
        <v>5</v>
      </c>
      <c r="AC49" s="212"/>
      <c r="AD49" s="212"/>
      <c r="AE49" s="212"/>
      <c r="AF49" s="212"/>
      <c r="AG49" s="212"/>
      <c r="AH49" s="212"/>
      <c r="AI49" s="212"/>
      <c r="AJ49" s="211">
        <v>1</v>
      </c>
      <c r="AK49" s="211">
        <v>1</v>
      </c>
      <c r="AL49" s="212"/>
      <c r="AM49" s="182">
        <v>0</v>
      </c>
      <c r="AN49" s="182">
        <v>1</v>
      </c>
      <c r="AO49" s="182">
        <v>0</v>
      </c>
      <c r="AP49" s="182">
        <v>0</v>
      </c>
      <c r="AQ49" s="182">
        <v>2000</v>
      </c>
      <c r="AR49" s="182">
        <v>2000</v>
      </c>
      <c r="AS49" s="182">
        <v>2000</v>
      </c>
      <c r="AT49" s="182">
        <v>2000</v>
      </c>
      <c r="AU49" s="182">
        <v>2000</v>
      </c>
      <c r="AV49" s="182">
        <v>1500</v>
      </c>
      <c r="AW49" s="182">
        <v>9000</v>
      </c>
      <c r="AX49" s="182">
        <v>2000</v>
      </c>
      <c r="AY49" s="194"/>
      <c r="AZ49" s="194"/>
      <c r="BA49" s="182">
        <v>3</v>
      </c>
      <c r="BB49" s="182">
        <v>3</v>
      </c>
      <c r="BC49" s="182">
        <v>1</v>
      </c>
      <c r="BD49" s="194"/>
      <c r="BE49" s="182">
        <v>5000</v>
      </c>
      <c r="BF49" s="182">
        <v>7000</v>
      </c>
      <c r="BG49" s="182">
        <v>9000</v>
      </c>
      <c r="BH49" s="182">
        <v>8000</v>
      </c>
      <c r="BI49" s="182">
        <v>9000</v>
      </c>
      <c r="BJ49" s="182">
        <v>4000</v>
      </c>
      <c r="BK49" s="182">
        <v>5000</v>
      </c>
      <c r="BL49" s="182">
        <v>3000</v>
      </c>
      <c r="BM49" s="194"/>
      <c r="BN49" s="194"/>
      <c r="BO49" s="182">
        <v>2</v>
      </c>
      <c r="BP49" s="195" t="s">
        <v>271</v>
      </c>
      <c r="BQ49" s="182">
        <v>60</v>
      </c>
      <c r="BR49" s="182">
        <v>2000</v>
      </c>
      <c r="BS49" s="182">
        <v>2000</v>
      </c>
      <c r="BT49" s="182">
        <v>2000</v>
      </c>
      <c r="BU49" s="182">
        <v>2500</v>
      </c>
      <c r="BV49" s="182">
        <v>2500</v>
      </c>
      <c r="BW49" s="182">
        <v>2000</v>
      </c>
      <c r="BX49" s="182">
        <v>2000</v>
      </c>
      <c r="BY49" s="182">
        <v>1500</v>
      </c>
      <c r="BZ49" s="194"/>
      <c r="CA49" s="194"/>
      <c r="CB49" s="182">
        <v>1</v>
      </c>
      <c r="CC49" s="182">
        <v>1</v>
      </c>
      <c r="CD49" s="194"/>
      <c r="CE49" s="194"/>
      <c r="CF49" s="182">
        <v>3</v>
      </c>
      <c r="CG49" s="182">
        <v>0</v>
      </c>
      <c r="CH49" s="182">
        <v>30</v>
      </c>
      <c r="CI49" s="180">
        <f t="shared" si="135"/>
        <v>30</v>
      </c>
      <c r="CJ49" s="182">
        <v>19</v>
      </c>
      <c r="CK49" s="182">
        <v>140</v>
      </c>
      <c r="CL49" s="194"/>
      <c r="CM49" s="182">
        <v>1</v>
      </c>
      <c r="CN49" s="182">
        <v>134</v>
      </c>
      <c r="CO49" s="182">
        <v>5000</v>
      </c>
      <c r="CP49" s="183">
        <f t="shared" si="136"/>
        <v>2</v>
      </c>
      <c r="CQ49" s="183">
        <f t="shared" si="137"/>
        <v>4</v>
      </c>
      <c r="CR49" s="183">
        <f t="shared" si="138"/>
        <v>80</v>
      </c>
      <c r="CS49" s="183">
        <f t="shared" si="139"/>
        <v>10</v>
      </c>
      <c r="CT49" s="183">
        <f t="shared" si="140"/>
        <v>1</v>
      </c>
      <c r="CU49" s="183">
        <f t="shared" si="141"/>
        <v>7</v>
      </c>
      <c r="CV49" s="183">
        <f t="shared" si="142"/>
        <v>2</v>
      </c>
      <c r="CW49" s="183">
        <f t="shared" si="143"/>
        <v>60</v>
      </c>
      <c r="CX49" s="187">
        <f t="shared" ref="CX49:DG49" si="145">SUM(R49,AQ49,BE49,BR49)</f>
        <v>11000</v>
      </c>
      <c r="CY49" s="187">
        <f t="shared" si="145"/>
        <v>13500</v>
      </c>
      <c r="CZ49" s="187">
        <f t="shared" si="145"/>
        <v>16000</v>
      </c>
      <c r="DA49" s="187">
        <f t="shared" si="145"/>
        <v>15000</v>
      </c>
      <c r="DB49" s="187">
        <f t="shared" si="145"/>
        <v>16500</v>
      </c>
      <c r="DC49" s="187">
        <f t="shared" si="145"/>
        <v>9000</v>
      </c>
      <c r="DD49" s="187">
        <f t="shared" si="145"/>
        <v>19000</v>
      </c>
      <c r="DE49" s="187">
        <f t="shared" si="145"/>
        <v>8500</v>
      </c>
      <c r="DF49" s="187">
        <f t="shared" si="145"/>
        <v>0</v>
      </c>
      <c r="DG49" s="187">
        <f t="shared" si="145"/>
        <v>0</v>
      </c>
      <c r="DH49" s="196">
        <f t="shared" si="13"/>
        <v>108500</v>
      </c>
      <c r="DI49" s="197">
        <f t="shared" si="14"/>
        <v>19500</v>
      </c>
      <c r="DJ49" s="197">
        <f t="shared" si="15"/>
        <v>22500</v>
      </c>
      <c r="DK49" s="197">
        <f t="shared" si="16"/>
        <v>50000</v>
      </c>
      <c r="DL49" s="197">
        <f t="shared" si="17"/>
        <v>16500</v>
      </c>
    </row>
    <row r="50" spans="1:116" ht="24" customHeight="1">
      <c r="A50" s="20"/>
      <c r="B50" s="154"/>
      <c r="C50" s="190"/>
      <c r="D50" s="256"/>
      <c r="E50" s="244"/>
      <c r="F50" s="244"/>
      <c r="G50" s="245"/>
      <c r="H50" s="199">
        <f t="shared" ref="H50:BO50" si="146">SUM(H48:H49)</f>
        <v>306</v>
      </c>
      <c r="I50" s="199">
        <f t="shared" si="146"/>
        <v>784</v>
      </c>
      <c r="J50" s="199">
        <f t="shared" si="146"/>
        <v>8</v>
      </c>
      <c r="K50" s="199">
        <f t="shared" si="146"/>
        <v>6</v>
      </c>
      <c r="L50" s="199">
        <f t="shared" si="146"/>
        <v>4</v>
      </c>
      <c r="M50" s="199">
        <f t="shared" si="146"/>
        <v>5</v>
      </c>
      <c r="N50" s="199">
        <f t="shared" si="146"/>
        <v>4</v>
      </c>
      <c r="O50" s="199">
        <f t="shared" si="146"/>
        <v>1</v>
      </c>
      <c r="P50" s="199">
        <f t="shared" si="146"/>
        <v>20</v>
      </c>
      <c r="Q50" s="199">
        <f t="shared" si="146"/>
        <v>150</v>
      </c>
      <c r="R50" s="199">
        <f t="shared" si="146"/>
        <v>7000</v>
      </c>
      <c r="S50" s="199">
        <f t="shared" si="146"/>
        <v>9500</v>
      </c>
      <c r="T50" s="199">
        <f t="shared" si="146"/>
        <v>12000</v>
      </c>
      <c r="U50" s="199">
        <f t="shared" si="146"/>
        <v>10500</v>
      </c>
      <c r="V50" s="199">
        <f t="shared" si="146"/>
        <v>12000</v>
      </c>
      <c r="W50" s="199">
        <f t="shared" si="146"/>
        <v>79340</v>
      </c>
      <c r="X50" s="199">
        <f t="shared" si="146"/>
        <v>78650</v>
      </c>
      <c r="Y50" s="199">
        <f t="shared" si="146"/>
        <v>22000</v>
      </c>
      <c r="Z50" s="199">
        <f t="shared" si="146"/>
        <v>0</v>
      </c>
      <c r="AA50" s="199">
        <f t="shared" si="146"/>
        <v>0</v>
      </c>
      <c r="AB50" s="199">
        <f t="shared" si="146"/>
        <v>10</v>
      </c>
      <c r="AC50" s="199">
        <f t="shared" si="146"/>
        <v>1</v>
      </c>
      <c r="AD50" s="199">
        <f t="shared" si="146"/>
        <v>1</v>
      </c>
      <c r="AE50" s="199">
        <f t="shared" si="146"/>
        <v>0</v>
      </c>
      <c r="AF50" s="199">
        <f t="shared" si="146"/>
        <v>1</v>
      </c>
      <c r="AG50" s="199">
        <f t="shared" si="146"/>
        <v>1</v>
      </c>
      <c r="AH50" s="199">
        <f t="shared" si="146"/>
        <v>1</v>
      </c>
      <c r="AI50" s="199">
        <f t="shared" si="146"/>
        <v>1</v>
      </c>
      <c r="AJ50" s="199">
        <f t="shared" si="146"/>
        <v>2</v>
      </c>
      <c r="AK50" s="199">
        <f t="shared" si="146"/>
        <v>2</v>
      </c>
      <c r="AL50" s="199">
        <f t="shared" si="146"/>
        <v>0</v>
      </c>
      <c r="AM50" s="199">
        <f t="shared" si="146"/>
        <v>0</v>
      </c>
      <c r="AN50" s="199">
        <f t="shared" si="146"/>
        <v>6</v>
      </c>
      <c r="AO50" s="199">
        <f t="shared" si="146"/>
        <v>2</v>
      </c>
      <c r="AP50" s="199">
        <f t="shared" si="146"/>
        <v>0</v>
      </c>
      <c r="AQ50" s="199">
        <f t="shared" si="146"/>
        <v>7000</v>
      </c>
      <c r="AR50" s="199">
        <f t="shared" si="146"/>
        <v>6000</v>
      </c>
      <c r="AS50" s="199">
        <f t="shared" si="146"/>
        <v>8000</v>
      </c>
      <c r="AT50" s="199">
        <f t="shared" si="146"/>
        <v>10000</v>
      </c>
      <c r="AU50" s="199">
        <f t="shared" si="146"/>
        <v>11000</v>
      </c>
      <c r="AV50" s="199">
        <f t="shared" si="146"/>
        <v>6500</v>
      </c>
      <c r="AW50" s="199">
        <f t="shared" si="146"/>
        <v>62900</v>
      </c>
      <c r="AX50" s="199">
        <f t="shared" si="146"/>
        <v>20000</v>
      </c>
      <c r="AY50" s="199">
        <f t="shared" si="146"/>
        <v>0</v>
      </c>
      <c r="AZ50" s="199">
        <f t="shared" si="146"/>
        <v>0</v>
      </c>
      <c r="BA50" s="199">
        <f t="shared" si="146"/>
        <v>5</v>
      </c>
      <c r="BB50" s="199">
        <f t="shared" si="146"/>
        <v>5</v>
      </c>
      <c r="BC50" s="199">
        <f t="shared" si="146"/>
        <v>2</v>
      </c>
      <c r="BD50" s="199">
        <f t="shared" si="146"/>
        <v>3</v>
      </c>
      <c r="BE50" s="199">
        <f t="shared" si="146"/>
        <v>14000</v>
      </c>
      <c r="BF50" s="199">
        <f t="shared" si="146"/>
        <v>21000</v>
      </c>
      <c r="BG50" s="199">
        <f t="shared" si="146"/>
        <v>25000</v>
      </c>
      <c r="BH50" s="199">
        <f t="shared" si="146"/>
        <v>26000</v>
      </c>
      <c r="BI50" s="199">
        <f t="shared" si="146"/>
        <v>28000</v>
      </c>
      <c r="BJ50" s="199">
        <f t="shared" si="146"/>
        <v>14000</v>
      </c>
      <c r="BK50" s="199">
        <f t="shared" si="146"/>
        <v>135000</v>
      </c>
      <c r="BL50" s="199">
        <f t="shared" si="146"/>
        <v>23000</v>
      </c>
      <c r="BM50" s="199">
        <f t="shared" si="146"/>
        <v>0</v>
      </c>
      <c r="BN50" s="199">
        <f t="shared" si="146"/>
        <v>0</v>
      </c>
      <c r="BO50" s="199">
        <f t="shared" si="146"/>
        <v>5</v>
      </c>
      <c r="BP50" s="200" t="str">
        <f>"1."&amp;BP48&amp;" 2."&amp;BP49</f>
        <v>1.2,3,5 2.2,3</v>
      </c>
      <c r="BQ50" s="199">
        <f t="shared" ref="BQ50:CI50" si="147">SUM(BQ48:BQ49)</f>
        <v>140</v>
      </c>
      <c r="BR50" s="199">
        <f t="shared" si="147"/>
        <v>8000</v>
      </c>
      <c r="BS50" s="199">
        <f t="shared" si="147"/>
        <v>10000</v>
      </c>
      <c r="BT50" s="199">
        <f t="shared" si="147"/>
        <v>12000</v>
      </c>
      <c r="BU50" s="199">
        <f t="shared" si="147"/>
        <v>12500</v>
      </c>
      <c r="BV50" s="199">
        <f t="shared" si="147"/>
        <v>13500</v>
      </c>
      <c r="BW50" s="199">
        <f t="shared" si="147"/>
        <v>8000</v>
      </c>
      <c r="BX50" s="199">
        <f t="shared" si="147"/>
        <v>12400</v>
      </c>
      <c r="BY50" s="199">
        <f t="shared" si="147"/>
        <v>4500</v>
      </c>
      <c r="BZ50" s="199">
        <f t="shared" si="147"/>
        <v>0</v>
      </c>
      <c r="CA50" s="199">
        <f t="shared" si="147"/>
        <v>0</v>
      </c>
      <c r="CB50" s="199">
        <f t="shared" si="147"/>
        <v>2</v>
      </c>
      <c r="CC50" s="199">
        <f t="shared" si="147"/>
        <v>2</v>
      </c>
      <c r="CD50" s="199">
        <f t="shared" si="147"/>
        <v>0</v>
      </c>
      <c r="CE50" s="199">
        <f t="shared" si="147"/>
        <v>0</v>
      </c>
      <c r="CF50" s="199">
        <f t="shared" si="147"/>
        <v>8</v>
      </c>
      <c r="CG50" s="199">
        <f t="shared" si="147"/>
        <v>20</v>
      </c>
      <c r="CH50" s="199">
        <f t="shared" si="147"/>
        <v>1909</v>
      </c>
      <c r="CI50" s="199">
        <f t="shared" si="147"/>
        <v>1929</v>
      </c>
      <c r="CJ50" s="199">
        <f>COUNTIF(CJ48:CJ49,23)</f>
        <v>0</v>
      </c>
      <c r="CK50" s="199">
        <f t="shared" ref="CK50:DG50" si="148">SUM(CK48:CK49)</f>
        <v>290</v>
      </c>
      <c r="CL50" s="199">
        <f t="shared" si="148"/>
        <v>0</v>
      </c>
      <c r="CM50" s="199">
        <f t="shared" si="148"/>
        <v>2</v>
      </c>
      <c r="CN50" s="199">
        <f t="shared" si="148"/>
        <v>164</v>
      </c>
      <c r="CO50" s="199">
        <f t="shared" si="148"/>
        <v>11848</v>
      </c>
      <c r="CP50" s="199">
        <f t="shared" si="148"/>
        <v>10</v>
      </c>
      <c r="CQ50" s="199">
        <f t="shared" si="148"/>
        <v>8</v>
      </c>
      <c r="CR50" s="199">
        <f t="shared" si="148"/>
        <v>150</v>
      </c>
      <c r="CS50" s="199">
        <f t="shared" si="148"/>
        <v>20</v>
      </c>
      <c r="CT50" s="199">
        <f t="shared" si="148"/>
        <v>8</v>
      </c>
      <c r="CU50" s="199">
        <f t="shared" si="148"/>
        <v>15</v>
      </c>
      <c r="CV50" s="199">
        <f t="shared" si="148"/>
        <v>5</v>
      </c>
      <c r="CW50" s="199">
        <f t="shared" si="148"/>
        <v>140</v>
      </c>
      <c r="CX50" s="199">
        <f t="shared" si="148"/>
        <v>36000</v>
      </c>
      <c r="CY50" s="199">
        <f t="shared" si="148"/>
        <v>46500</v>
      </c>
      <c r="CZ50" s="199">
        <f t="shared" si="148"/>
        <v>57000</v>
      </c>
      <c r="DA50" s="199">
        <f t="shared" si="148"/>
        <v>59000</v>
      </c>
      <c r="DB50" s="199">
        <f t="shared" si="148"/>
        <v>64500</v>
      </c>
      <c r="DC50" s="199">
        <f t="shared" si="148"/>
        <v>107840</v>
      </c>
      <c r="DD50" s="199">
        <f t="shared" si="148"/>
        <v>288950</v>
      </c>
      <c r="DE50" s="199">
        <f t="shared" si="148"/>
        <v>69500</v>
      </c>
      <c r="DF50" s="199">
        <f t="shared" si="148"/>
        <v>0</v>
      </c>
      <c r="DG50" s="199">
        <f t="shared" si="148"/>
        <v>0</v>
      </c>
      <c r="DH50" s="196">
        <f t="shared" si="13"/>
        <v>729290</v>
      </c>
      <c r="DI50" s="197">
        <f t="shared" si="14"/>
        <v>230990</v>
      </c>
      <c r="DJ50" s="197">
        <f t="shared" si="15"/>
        <v>131400</v>
      </c>
      <c r="DK50" s="197">
        <f t="shared" si="16"/>
        <v>286000</v>
      </c>
      <c r="DL50" s="197">
        <f t="shared" si="17"/>
        <v>80900</v>
      </c>
    </row>
    <row r="51" spans="1:116" ht="22.5" customHeight="1">
      <c r="A51" s="20"/>
      <c r="B51" s="154"/>
      <c r="C51" s="201" t="s">
        <v>272</v>
      </c>
      <c r="D51" s="175" t="s">
        <v>273</v>
      </c>
      <c r="E51" s="176" t="s">
        <v>274</v>
      </c>
      <c r="F51" s="176">
        <v>7</v>
      </c>
      <c r="G51" s="176" t="s">
        <v>275</v>
      </c>
      <c r="H51" s="177">
        <v>205</v>
      </c>
      <c r="I51" s="178">
        <v>548</v>
      </c>
      <c r="J51" s="178">
        <v>9</v>
      </c>
      <c r="K51" s="178">
        <v>5</v>
      </c>
      <c r="L51" s="178">
        <v>1</v>
      </c>
      <c r="M51" s="178">
        <v>1</v>
      </c>
      <c r="N51" s="178">
        <v>2</v>
      </c>
      <c r="O51" s="178">
        <v>1</v>
      </c>
      <c r="P51" s="180">
        <f>SUM(K51:O51)</f>
        <v>10</v>
      </c>
      <c r="Q51" s="178">
        <v>68</v>
      </c>
      <c r="R51" s="178">
        <v>0</v>
      </c>
      <c r="S51" s="178">
        <v>0</v>
      </c>
      <c r="T51" s="178">
        <v>5000</v>
      </c>
      <c r="U51" s="178">
        <v>5500</v>
      </c>
      <c r="V51" s="178">
        <v>5400</v>
      </c>
      <c r="W51" s="178">
        <v>6500</v>
      </c>
      <c r="X51" s="178">
        <v>8500</v>
      </c>
      <c r="Y51" s="178">
        <v>1500</v>
      </c>
      <c r="Z51" s="178"/>
      <c r="AA51" s="178"/>
      <c r="AB51" s="178">
        <v>0</v>
      </c>
      <c r="AC51" s="206">
        <v>1</v>
      </c>
      <c r="AD51" s="206">
        <v>0</v>
      </c>
      <c r="AE51" s="206">
        <v>0</v>
      </c>
      <c r="AF51" s="206">
        <v>1</v>
      </c>
      <c r="AG51" s="206">
        <v>0</v>
      </c>
      <c r="AH51" s="206">
        <v>0</v>
      </c>
      <c r="AI51" s="206">
        <v>1</v>
      </c>
      <c r="AJ51" s="206">
        <v>0</v>
      </c>
      <c r="AK51" s="206">
        <v>1</v>
      </c>
      <c r="AL51" s="206">
        <v>0</v>
      </c>
      <c r="AM51" s="178">
        <v>0</v>
      </c>
      <c r="AN51" s="178">
        <v>10</v>
      </c>
      <c r="AO51" s="178">
        <v>1</v>
      </c>
      <c r="AP51" s="178">
        <v>0</v>
      </c>
      <c r="AQ51" s="178">
        <v>0</v>
      </c>
      <c r="AR51" s="178">
        <v>0</v>
      </c>
      <c r="AS51" s="178">
        <v>0</v>
      </c>
      <c r="AT51" s="178">
        <v>0</v>
      </c>
      <c r="AU51" s="178">
        <v>0</v>
      </c>
      <c r="AV51" s="178">
        <v>3500</v>
      </c>
      <c r="AW51" s="178">
        <v>4000</v>
      </c>
      <c r="AX51" s="178">
        <v>0</v>
      </c>
      <c r="AY51" s="178"/>
      <c r="AZ51" s="178"/>
      <c r="BA51" s="178">
        <v>1</v>
      </c>
      <c r="BB51" s="178">
        <v>2</v>
      </c>
      <c r="BC51" s="178">
        <v>1</v>
      </c>
      <c r="BD51" s="178">
        <v>0</v>
      </c>
      <c r="BE51" s="178">
        <v>0</v>
      </c>
      <c r="BF51" s="178">
        <v>0</v>
      </c>
      <c r="BG51" s="178">
        <v>0</v>
      </c>
      <c r="BH51" s="178">
        <v>0</v>
      </c>
      <c r="BI51" s="178">
        <v>0</v>
      </c>
      <c r="BJ51" s="178">
        <v>1500</v>
      </c>
      <c r="BK51" s="178">
        <v>1500</v>
      </c>
      <c r="BL51" s="178">
        <v>0</v>
      </c>
      <c r="BM51" s="178"/>
      <c r="BN51" s="178"/>
      <c r="BO51" s="178">
        <v>2</v>
      </c>
      <c r="BP51" s="181" t="s">
        <v>171</v>
      </c>
      <c r="BQ51" s="178">
        <v>0</v>
      </c>
      <c r="BR51" s="178">
        <v>0</v>
      </c>
      <c r="BS51" s="178">
        <v>0</v>
      </c>
      <c r="BT51" s="178">
        <v>0</v>
      </c>
      <c r="BU51" s="178">
        <v>0</v>
      </c>
      <c r="BV51" s="178">
        <v>0</v>
      </c>
      <c r="BW51" s="178">
        <v>1000</v>
      </c>
      <c r="BX51" s="178">
        <v>1500</v>
      </c>
      <c r="BY51" s="178">
        <v>500</v>
      </c>
      <c r="BZ51" s="178"/>
      <c r="CA51" s="178"/>
      <c r="CB51" s="178">
        <v>1</v>
      </c>
      <c r="CC51" s="178">
        <v>1</v>
      </c>
      <c r="CD51" s="178">
        <v>0</v>
      </c>
      <c r="CE51" s="178">
        <v>1</v>
      </c>
      <c r="CF51" s="178">
        <v>2</v>
      </c>
      <c r="CG51" s="178">
        <v>0</v>
      </c>
      <c r="CH51" s="178">
        <v>10</v>
      </c>
      <c r="CI51" s="180">
        <f>SUM(CG51:CH51)</f>
        <v>10</v>
      </c>
      <c r="CJ51" s="182">
        <v>0</v>
      </c>
      <c r="CK51" s="178">
        <v>80</v>
      </c>
      <c r="CL51" s="178">
        <v>0</v>
      </c>
      <c r="CM51" s="178">
        <v>1</v>
      </c>
      <c r="CN51" s="178">
        <v>50</v>
      </c>
      <c r="CO51" s="178">
        <v>2000</v>
      </c>
      <c r="CP51" s="183">
        <f>SUM(AC51:AL51)</f>
        <v>4</v>
      </c>
      <c r="CQ51" s="183">
        <f>J51</f>
        <v>9</v>
      </c>
      <c r="CR51" s="183">
        <f>Q51</f>
        <v>68</v>
      </c>
      <c r="CS51" s="183">
        <f>P51</f>
        <v>10</v>
      </c>
      <c r="CT51" s="183">
        <f>SUM(AM51:AP51)</f>
        <v>11</v>
      </c>
      <c r="CU51" s="183">
        <f>SUM(BA51:BD51)</f>
        <v>4</v>
      </c>
      <c r="CV51" s="183">
        <f>BO51</f>
        <v>2</v>
      </c>
      <c r="CW51" s="183">
        <f>BQ51</f>
        <v>0</v>
      </c>
      <c r="CX51" s="187">
        <f t="shared" ref="CX51:DG51" si="149">SUM(R51,AQ51,BE51,BR51)</f>
        <v>0</v>
      </c>
      <c r="CY51" s="187">
        <f t="shared" si="149"/>
        <v>0</v>
      </c>
      <c r="CZ51" s="187">
        <f t="shared" si="149"/>
        <v>5000</v>
      </c>
      <c r="DA51" s="187">
        <f t="shared" si="149"/>
        <v>5500</v>
      </c>
      <c r="DB51" s="187">
        <f t="shared" si="149"/>
        <v>5400</v>
      </c>
      <c r="DC51" s="187">
        <f t="shared" si="149"/>
        <v>12500</v>
      </c>
      <c r="DD51" s="187">
        <f t="shared" si="149"/>
        <v>15500</v>
      </c>
      <c r="DE51" s="187">
        <f t="shared" si="149"/>
        <v>2000</v>
      </c>
      <c r="DF51" s="187">
        <f t="shared" si="149"/>
        <v>0</v>
      </c>
      <c r="DG51" s="187">
        <f t="shared" si="149"/>
        <v>0</v>
      </c>
      <c r="DH51" s="196">
        <f t="shared" si="13"/>
        <v>45900</v>
      </c>
      <c r="DI51" s="197">
        <f t="shared" si="14"/>
        <v>32400</v>
      </c>
      <c r="DJ51" s="197">
        <f t="shared" si="15"/>
        <v>7500</v>
      </c>
      <c r="DK51" s="197">
        <f t="shared" si="16"/>
        <v>3000</v>
      </c>
      <c r="DL51" s="197">
        <f t="shared" si="17"/>
        <v>3000</v>
      </c>
    </row>
    <row r="52" spans="1:116" ht="24" customHeight="1">
      <c r="A52" s="20"/>
      <c r="B52" s="154"/>
      <c r="C52" s="190"/>
      <c r="D52" s="256"/>
      <c r="E52" s="244"/>
      <c r="F52" s="244"/>
      <c r="G52" s="245"/>
      <c r="H52" s="199">
        <f t="shared" ref="H52:BO52" si="150">SUM(H51)</f>
        <v>205</v>
      </c>
      <c r="I52" s="199">
        <f t="shared" si="150"/>
        <v>548</v>
      </c>
      <c r="J52" s="199">
        <f t="shared" si="150"/>
        <v>9</v>
      </c>
      <c r="K52" s="199">
        <f t="shared" si="150"/>
        <v>5</v>
      </c>
      <c r="L52" s="199">
        <f t="shared" si="150"/>
        <v>1</v>
      </c>
      <c r="M52" s="199">
        <f t="shared" si="150"/>
        <v>1</v>
      </c>
      <c r="N52" s="199">
        <f t="shared" si="150"/>
        <v>2</v>
      </c>
      <c r="O52" s="199">
        <f t="shared" si="150"/>
        <v>1</v>
      </c>
      <c r="P52" s="199">
        <f t="shared" si="150"/>
        <v>10</v>
      </c>
      <c r="Q52" s="199">
        <f t="shared" si="150"/>
        <v>68</v>
      </c>
      <c r="R52" s="199">
        <f t="shared" si="150"/>
        <v>0</v>
      </c>
      <c r="S52" s="199">
        <f t="shared" si="150"/>
        <v>0</v>
      </c>
      <c r="T52" s="199">
        <f t="shared" si="150"/>
        <v>5000</v>
      </c>
      <c r="U52" s="199">
        <f t="shared" si="150"/>
        <v>5500</v>
      </c>
      <c r="V52" s="199">
        <f t="shared" si="150"/>
        <v>5400</v>
      </c>
      <c r="W52" s="199">
        <f t="shared" si="150"/>
        <v>6500</v>
      </c>
      <c r="X52" s="199">
        <f t="shared" si="150"/>
        <v>8500</v>
      </c>
      <c r="Y52" s="199">
        <f t="shared" si="150"/>
        <v>1500</v>
      </c>
      <c r="Z52" s="199">
        <f t="shared" si="150"/>
        <v>0</v>
      </c>
      <c r="AA52" s="199">
        <f t="shared" si="150"/>
        <v>0</v>
      </c>
      <c r="AB52" s="199">
        <f t="shared" si="150"/>
        <v>0</v>
      </c>
      <c r="AC52" s="199">
        <f t="shared" si="150"/>
        <v>1</v>
      </c>
      <c r="AD52" s="199">
        <f t="shared" si="150"/>
        <v>0</v>
      </c>
      <c r="AE52" s="199">
        <f t="shared" si="150"/>
        <v>0</v>
      </c>
      <c r="AF52" s="199">
        <f t="shared" si="150"/>
        <v>1</v>
      </c>
      <c r="AG52" s="199">
        <f t="shared" si="150"/>
        <v>0</v>
      </c>
      <c r="AH52" s="199">
        <f t="shared" si="150"/>
        <v>0</v>
      </c>
      <c r="AI52" s="199">
        <f t="shared" si="150"/>
        <v>1</v>
      </c>
      <c r="AJ52" s="199">
        <f t="shared" si="150"/>
        <v>0</v>
      </c>
      <c r="AK52" s="199">
        <f t="shared" si="150"/>
        <v>1</v>
      </c>
      <c r="AL52" s="199">
        <f t="shared" si="150"/>
        <v>0</v>
      </c>
      <c r="AM52" s="199">
        <f t="shared" si="150"/>
        <v>0</v>
      </c>
      <c r="AN52" s="199">
        <f t="shared" si="150"/>
        <v>10</v>
      </c>
      <c r="AO52" s="199">
        <f t="shared" si="150"/>
        <v>1</v>
      </c>
      <c r="AP52" s="199">
        <f t="shared" si="150"/>
        <v>0</v>
      </c>
      <c r="AQ52" s="199">
        <f t="shared" si="150"/>
        <v>0</v>
      </c>
      <c r="AR52" s="199">
        <f t="shared" si="150"/>
        <v>0</v>
      </c>
      <c r="AS52" s="199">
        <f t="shared" si="150"/>
        <v>0</v>
      </c>
      <c r="AT52" s="199">
        <f t="shared" si="150"/>
        <v>0</v>
      </c>
      <c r="AU52" s="199">
        <f t="shared" si="150"/>
        <v>0</v>
      </c>
      <c r="AV52" s="199">
        <f t="shared" si="150"/>
        <v>3500</v>
      </c>
      <c r="AW52" s="199">
        <f t="shared" si="150"/>
        <v>4000</v>
      </c>
      <c r="AX52" s="199">
        <f t="shared" si="150"/>
        <v>0</v>
      </c>
      <c r="AY52" s="199">
        <f t="shared" si="150"/>
        <v>0</v>
      </c>
      <c r="AZ52" s="199">
        <f t="shared" si="150"/>
        <v>0</v>
      </c>
      <c r="BA52" s="199">
        <f t="shared" si="150"/>
        <v>1</v>
      </c>
      <c r="BB52" s="199">
        <f t="shared" si="150"/>
        <v>2</v>
      </c>
      <c r="BC52" s="199">
        <f t="shared" si="150"/>
        <v>1</v>
      </c>
      <c r="BD52" s="199">
        <f t="shared" si="150"/>
        <v>0</v>
      </c>
      <c r="BE52" s="199">
        <f t="shared" si="150"/>
        <v>0</v>
      </c>
      <c r="BF52" s="199">
        <f t="shared" si="150"/>
        <v>0</v>
      </c>
      <c r="BG52" s="199">
        <f t="shared" si="150"/>
        <v>0</v>
      </c>
      <c r="BH52" s="199">
        <f t="shared" si="150"/>
        <v>0</v>
      </c>
      <c r="BI52" s="199">
        <f t="shared" si="150"/>
        <v>0</v>
      </c>
      <c r="BJ52" s="199">
        <f t="shared" si="150"/>
        <v>1500</v>
      </c>
      <c r="BK52" s="199">
        <f t="shared" si="150"/>
        <v>1500</v>
      </c>
      <c r="BL52" s="199">
        <f t="shared" si="150"/>
        <v>0</v>
      </c>
      <c r="BM52" s="199">
        <f t="shared" si="150"/>
        <v>0</v>
      </c>
      <c r="BN52" s="199">
        <f t="shared" si="150"/>
        <v>0</v>
      </c>
      <c r="BO52" s="199">
        <f t="shared" si="150"/>
        <v>2</v>
      </c>
      <c r="BP52" s="200" t="str">
        <f>"1."&amp;BP51</f>
        <v>1.1</v>
      </c>
      <c r="BQ52" s="199">
        <f t="shared" ref="BQ52:CI52" si="151">SUM(BQ51)</f>
        <v>0</v>
      </c>
      <c r="BR52" s="199">
        <f t="shared" si="151"/>
        <v>0</v>
      </c>
      <c r="BS52" s="199">
        <f t="shared" si="151"/>
        <v>0</v>
      </c>
      <c r="BT52" s="199">
        <f t="shared" si="151"/>
        <v>0</v>
      </c>
      <c r="BU52" s="199">
        <f t="shared" si="151"/>
        <v>0</v>
      </c>
      <c r="BV52" s="199">
        <f t="shared" si="151"/>
        <v>0</v>
      </c>
      <c r="BW52" s="199">
        <f t="shared" si="151"/>
        <v>1000</v>
      </c>
      <c r="BX52" s="199">
        <f t="shared" si="151"/>
        <v>1500</v>
      </c>
      <c r="BY52" s="199">
        <f t="shared" si="151"/>
        <v>500</v>
      </c>
      <c r="BZ52" s="199">
        <f t="shared" si="151"/>
        <v>0</v>
      </c>
      <c r="CA52" s="199">
        <f t="shared" si="151"/>
        <v>0</v>
      </c>
      <c r="CB52" s="199">
        <f t="shared" si="151"/>
        <v>1</v>
      </c>
      <c r="CC52" s="199">
        <f t="shared" si="151"/>
        <v>1</v>
      </c>
      <c r="CD52" s="199">
        <f t="shared" si="151"/>
        <v>0</v>
      </c>
      <c r="CE52" s="199">
        <f t="shared" si="151"/>
        <v>1</v>
      </c>
      <c r="CF52" s="199">
        <f t="shared" si="151"/>
        <v>2</v>
      </c>
      <c r="CG52" s="199">
        <f t="shared" si="151"/>
        <v>0</v>
      </c>
      <c r="CH52" s="199">
        <f t="shared" si="151"/>
        <v>10</v>
      </c>
      <c r="CI52" s="199">
        <f t="shared" si="151"/>
        <v>10</v>
      </c>
      <c r="CJ52" s="199">
        <f>COUNTIF(CJ51,23)</f>
        <v>0</v>
      </c>
      <c r="CK52" s="199">
        <f t="shared" ref="CK52:DG52" si="152">SUM(CK51)</f>
        <v>80</v>
      </c>
      <c r="CL52" s="199">
        <f t="shared" si="152"/>
        <v>0</v>
      </c>
      <c r="CM52" s="199">
        <f t="shared" si="152"/>
        <v>1</v>
      </c>
      <c r="CN52" s="199">
        <f t="shared" si="152"/>
        <v>50</v>
      </c>
      <c r="CO52" s="199">
        <f t="shared" si="152"/>
        <v>2000</v>
      </c>
      <c r="CP52" s="199">
        <f t="shared" si="152"/>
        <v>4</v>
      </c>
      <c r="CQ52" s="199">
        <f t="shared" si="152"/>
        <v>9</v>
      </c>
      <c r="CR52" s="199">
        <f t="shared" si="152"/>
        <v>68</v>
      </c>
      <c r="CS52" s="199">
        <f t="shared" si="152"/>
        <v>10</v>
      </c>
      <c r="CT52" s="199">
        <f t="shared" si="152"/>
        <v>11</v>
      </c>
      <c r="CU52" s="199">
        <f t="shared" si="152"/>
        <v>4</v>
      </c>
      <c r="CV52" s="199">
        <f t="shared" si="152"/>
        <v>2</v>
      </c>
      <c r="CW52" s="199">
        <f t="shared" si="152"/>
        <v>0</v>
      </c>
      <c r="CX52" s="199">
        <f t="shared" si="152"/>
        <v>0</v>
      </c>
      <c r="CY52" s="199">
        <f t="shared" si="152"/>
        <v>0</v>
      </c>
      <c r="CZ52" s="199">
        <f t="shared" si="152"/>
        <v>5000</v>
      </c>
      <c r="DA52" s="199">
        <f t="shared" si="152"/>
        <v>5500</v>
      </c>
      <c r="DB52" s="199">
        <f t="shared" si="152"/>
        <v>5400</v>
      </c>
      <c r="DC52" s="199">
        <f t="shared" si="152"/>
        <v>12500</v>
      </c>
      <c r="DD52" s="199">
        <f t="shared" si="152"/>
        <v>15500</v>
      </c>
      <c r="DE52" s="199">
        <f t="shared" si="152"/>
        <v>2000</v>
      </c>
      <c r="DF52" s="199">
        <f t="shared" si="152"/>
        <v>0</v>
      </c>
      <c r="DG52" s="199">
        <f t="shared" si="152"/>
        <v>0</v>
      </c>
      <c r="DH52" s="196">
        <f t="shared" si="13"/>
        <v>45900</v>
      </c>
      <c r="DI52" s="197">
        <f t="shared" si="14"/>
        <v>32400</v>
      </c>
      <c r="DJ52" s="197">
        <f t="shared" si="15"/>
        <v>7500</v>
      </c>
      <c r="DK52" s="197">
        <f t="shared" si="16"/>
        <v>3000</v>
      </c>
      <c r="DL52" s="197">
        <f t="shared" si="17"/>
        <v>3000</v>
      </c>
    </row>
    <row r="53" spans="1:116" ht="22.5" customHeight="1">
      <c r="A53" s="20"/>
      <c r="B53" s="154"/>
      <c r="C53" s="201" t="s">
        <v>276</v>
      </c>
      <c r="D53" s="175" t="s">
        <v>277</v>
      </c>
      <c r="E53" s="176" t="s">
        <v>278</v>
      </c>
      <c r="F53" s="176">
        <v>5</v>
      </c>
      <c r="G53" s="176" t="s">
        <v>279</v>
      </c>
      <c r="H53" s="177">
        <v>79</v>
      </c>
      <c r="I53" s="178">
        <v>214</v>
      </c>
      <c r="J53" s="178">
        <v>6</v>
      </c>
      <c r="K53" s="178">
        <v>4</v>
      </c>
      <c r="L53" s="179"/>
      <c r="M53" s="178">
        <v>1</v>
      </c>
      <c r="N53" s="178">
        <v>4</v>
      </c>
      <c r="O53" s="178">
        <v>1</v>
      </c>
      <c r="P53" s="180">
        <f>SUM(K53:O53)</f>
        <v>10</v>
      </c>
      <c r="Q53" s="178">
        <v>30</v>
      </c>
      <c r="R53" s="178">
        <v>0</v>
      </c>
      <c r="S53" s="178">
        <v>0</v>
      </c>
      <c r="T53" s="178">
        <v>0</v>
      </c>
      <c r="U53" s="178">
        <v>0</v>
      </c>
      <c r="V53" s="178">
        <v>540</v>
      </c>
      <c r="W53" s="178">
        <v>780</v>
      </c>
      <c r="X53" s="178">
        <v>1400</v>
      </c>
      <c r="Y53" s="178">
        <v>1000</v>
      </c>
      <c r="Z53" s="178"/>
      <c r="AA53" s="178"/>
      <c r="AB53" s="178">
        <v>3</v>
      </c>
      <c r="AC53" s="205"/>
      <c r="AD53" s="205"/>
      <c r="AE53" s="205"/>
      <c r="AF53" s="206">
        <v>1</v>
      </c>
      <c r="AG53" s="205"/>
      <c r="AH53" s="205"/>
      <c r="AI53" s="205"/>
      <c r="AJ53" s="205"/>
      <c r="AK53" s="206">
        <v>1</v>
      </c>
      <c r="AL53" s="205"/>
      <c r="AM53" s="178">
        <v>0</v>
      </c>
      <c r="AN53" s="178">
        <v>2</v>
      </c>
      <c r="AO53" s="178">
        <v>0</v>
      </c>
      <c r="AP53" s="178">
        <v>0</v>
      </c>
      <c r="AQ53" s="179"/>
      <c r="AR53" s="179"/>
      <c r="AS53" s="179"/>
      <c r="AT53" s="179"/>
      <c r="AU53" s="179"/>
      <c r="AV53" s="179"/>
      <c r="AW53" s="179"/>
      <c r="AX53" s="179"/>
      <c r="AY53" s="179"/>
      <c r="AZ53" s="179"/>
      <c r="BA53" s="179"/>
      <c r="BB53" s="178">
        <v>1</v>
      </c>
      <c r="BC53" s="178">
        <v>1</v>
      </c>
      <c r="BD53" s="179"/>
      <c r="BE53" s="179"/>
      <c r="BF53" s="179"/>
      <c r="BG53" s="179"/>
      <c r="BH53" s="179"/>
      <c r="BI53" s="178">
        <v>1500</v>
      </c>
      <c r="BJ53" s="178">
        <v>900</v>
      </c>
      <c r="BK53" s="178">
        <v>1750</v>
      </c>
      <c r="BL53" s="179"/>
      <c r="BM53" s="179"/>
      <c r="BN53" s="179"/>
      <c r="BO53" s="179"/>
      <c r="BP53" s="181" t="s">
        <v>171</v>
      </c>
      <c r="BQ53" s="178">
        <v>0</v>
      </c>
      <c r="BR53" s="178">
        <v>0</v>
      </c>
      <c r="BS53" s="178">
        <v>0</v>
      </c>
      <c r="BT53" s="178">
        <v>0</v>
      </c>
      <c r="BU53" s="178">
        <v>0</v>
      </c>
      <c r="BV53" s="178"/>
      <c r="BW53" s="178"/>
      <c r="BX53" s="178"/>
      <c r="BY53" s="178"/>
      <c r="BZ53" s="178"/>
      <c r="CA53" s="178"/>
      <c r="CB53" s="178">
        <v>1</v>
      </c>
      <c r="CC53" s="178">
        <v>1</v>
      </c>
      <c r="CD53" s="178">
        <v>0</v>
      </c>
      <c r="CE53" s="178">
        <v>1</v>
      </c>
      <c r="CF53" s="178">
        <v>2</v>
      </c>
      <c r="CG53" s="179"/>
      <c r="CH53" s="178">
        <v>12</v>
      </c>
      <c r="CI53" s="180">
        <f>SUM(CG53:CH53)</f>
        <v>12</v>
      </c>
      <c r="CJ53" s="194"/>
      <c r="CK53" s="178">
        <v>79</v>
      </c>
      <c r="CL53" s="179"/>
      <c r="CM53" s="178">
        <v>1</v>
      </c>
      <c r="CN53" s="178">
        <v>20</v>
      </c>
      <c r="CO53" s="178">
        <v>1200</v>
      </c>
      <c r="CP53" s="183">
        <f>SUM(AC53:AL53)</f>
        <v>2</v>
      </c>
      <c r="CQ53" s="183">
        <f>J53</f>
        <v>6</v>
      </c>
      <c r="CR53" s="183">
        <f>Q53</f>
        <v>30</v>
      </c>
      <c r="CS53" s="183">
        <f>P53</f>
        <v>10</v>
      </c>
      <c r="CT53" s="183">
        <f>SUM(AM53:AP53)</f>
        <v>2</v>
      </c>
      <c r="CU53" s="183">
        <f>SUM(BA53:BD53)</f>
        <v>2</v>
      </c>
      <c r="CV53" s="183">
        <f>BO53</f>
        <v>0</v>
      </c>
      <c r="CW53" s="183">
        <f>BQ53</f>
        <v>0</v>
      </c>
      <c r="CX53" s="187">
        <f t="shared" ref="CX53:DG53" si="153">SUM(R53,AQ53,BE53,BR53)</f>
        <v>0</v>
      </c>
      <c r="CY53" s="187">
        <f t="shared" si="153"/>
        <v>0</v>
      </c>
      <c r="CZ53" s="187">
        <f t="shared" si="153"/>
        <v>0</v>
      </c>
      <c r="DA53" s="187">
        <f t="shared" si="153"/>
        <v>0</v>
      </c>
      <c r="DB53" s="187">
        <f t="shared" si="153"/>
        <v>2040</v>
      </c>
      <c r="DC53" s="187">
        <f t="shared" si="153"/>
        <v>1680</v>
      </c>
      <c r="DD53" s="187">
        <f t="shared" si="153"/>
        <v>3150</v>
      </c>
      <c r="DE53" s="187">
        <f t="shared" si="153"/>
        <v>1000</v>
      </c>
      <c r="DF53" s="187">
        <f t="shared" si="153"/>
        <v>0</v>
      </c>
      <c r="DG53" s="187">
        <f t="shared" si="153"/>
        <v>0</v>
      </c>
      <c r="DH53" s="196">
        <f t="shared" si="13"/>
        <v>7870</v>
      </c>
      <c r="DI53" s="197">
        <f t="shared" si="14"/>
        <v>3720</v>
      </c>
      <c r="DJ53" s="197">
        <f t="shared" si="15"/>
        <v>0</v>
      </c>
      <c r="DK53" s="197">
        <f t="shared" si="16"/>
        <v>4150</v>
      </c>
      <c r="DL53" s="197">
        <f t="shared" si="17"/>
        <v>0</v>
      </c>
    </row>
    <row r="54" spans="1:116" ht="24" customHeight="1">
      <c r="A54" s="20"/>
      <c r="B54" s="154"/>
      <c r="C54" s="190"/>
      <c r="D54" s="256"/>
      <c r="E54" s="244"/>
      <c r="F54" s="244"/>
      <c r="G54" s="245"/>
      <c r="H54" s="199">
        <f t="shared" ref="H54:BO54" si="154">SUM(H53)</f>
        <v>79</v>
      </c>
      <c r="I54" s="199">
        <f t="shared" si="154"/>
        <v>214</v>
      </c>
      <c r="J54" s="199">
        <f t="shared" si="154"/>
        <v>6</v>
      </c>
      <c r="K54" s="199">
        <f t="shared" si="154"/>
        <v>4</v>
      </c>
      <c r="L54" s="199">
        <f t="shared" si="154"/>
        <v>0</v>
      </c>
      <c r="M54" s="199">
        <f t="shared" si="154"/>
        <v>1</v>
      </c>
      <c r="N54" s="199">
        <f t="shared" si="154"/>
        <v>4</v>
      </c>
      <c r="O54" s="199">
        <f t="shared" si="154"/>
        <v>1</v>
      </c>
      <c r="P54" s="199">
        <f t="shared" si="154"/>
        <v>10</v>
      </c>
      <c r="Q54" s="199">
        <f t="shared" si="154"/>
        <v>30</v>
      </c>
      <c r="R54" s="199">
        <f t="shared" si="154"/>
        <v>0</v>
      </c>
      <c r="S54" s="199">
        <f t="shared" si="154"/>
        <v>0</v>
      </c>
      <c r="T54" s="199">
        <f t="shared" si="154"/>
        <v>0</v>
      </c>
      <c r="U54" s="199">
        <f t="shared" si="154"/>
        <v>0</v>
      </c>
      <c r="V54" s="199">
        <f t="shared" si="154"/>
        <v>540</v>
      </c>
      <c r="W54" s="199">
        <f t="shared" si="154"/>
        <v>780</v>
      </c>
      <c r="X54" s="199">
        <f t="shared" si="154"/>
        <v>1400</v>
      </c>
      <c r="Y54" s="199">
        <f t="shared" si="154"/>
        <v>1000</v>
      </c>
      <c r="Z54" s="199">
        <f t="shared" si="154"/>
        <v>0</v>
      </c>
      <c r="AA54" s="199">
        <f t="shared" si="154"/>
        <v>0</v>
      </c>
      <c r="AB54" s="199">
        <f t="shared" si="154"/>
        <v>3</v>
      </c>
      <c r="AC54" s="199">
        <f t="shared" si="154"/>
        <v>0</v>
      </c>
      <c r="AD54" s="199">
        <f t="shared" si="154"/>
        <v>0</v>
      </c>
      <c r="AE54" s="199">
        <f t="shared" si="154"/>
        <v>0</v>
      </c>
      <c r="AF54" s="199">
        <f t="shared" si="154"/>
        <v>1</v>
      </c>
      <c r="AG54" s="199">
        <f t="shared" si="154"/>
        <v>0</v>
      </c>
      <c r="AH54" s="199">
        <f t="shared" si="154"/>
        <v>0</v>
      </c>
      <c r="AI54" s="199">
        <f t="shared" si="154"/>
        <v>0</v>
      </c>
      <c r="AJ54" s="199">
        <f t="shared" si="154"/>
        <v>0</v>
      </c>
      <c r="AK54" s="199">
        <f t="shared" si="154"/>
        <v>1</v>
      </c>
      <c r="AL54" s="199">
        <f t="shared" si="154"/>
        <v>0</v>
      </c>
      <c r="AM54" s="199">
        <f t="shared" si="154"/>
        <v>0</v>
      </c>
      <c r="AN54" s="199">
        <f t="shared" si="154"/>
        <v>2</v>
      </c>
      <c r="AO54" s="199">
        <f t="shared" si="154"/>
        <v>0</v>
      </c>
      <c r="AP54" s="199">
        <f t="shared" si="154"/>
        <v>0</v>
      </c>
      <c r="AQ54" s="199">
        <f t="shared" si="154"/>
        <v>0</v>
      </c>
      <c r="AR54" s="199">
        <f t="shared" si="154"/>
        <v>0</v>
      </c>
      <c r="AS54" s="199">
        <f t="shared" si="154"/>
        <v>0</v>
      </c>
      <c r="AT54" s="199">
        <f t="shared" si="154"/>
        <v>0</v>
      </c>
      <c r="AU54" s="199">
        <f t="shared" si="154"/>
        <v>0</v>
      </c>
      <c r="AV54" s="199">
        <f t="shared" si="154"/>
        <v>0</v>
      </c>
      <c r="AW54" s="199">
        <f t="shared" si="154"/>
        <v>0</v>
      </c>
      <c r="AX54" s="199">
        <f t="shared" si="154"/>
        <v>0</v>
      </c>
      <c r="AY54" s="199">
        <f t="shared" si="154"/>
        <v>0</v>
      </c>
      <c r="AZ54" s="199">
        <f t="shared" si="154"/>
        <v>0</v>
      </c>
      <c r="BA54" s="199">
        <f t="shared" si="154"/>
        <v>0</v>
      </c>
      <c r="BB54" s="199">
        <f t="shared" si="154"/>
        <v>1</v>
      </c>
      <c r="BC54" s="199">
        <f t="shared" si="154"/>
        <v>1</v>
      </c>
      <c r="BD54" s="199">
        <f t="shared" si="154"/>
        <v>0</v>
      </c>
      <c r="BE54" s="199">
        <f t="shared" si="154"/>
        <v>0</v>
      </c>
      <c r="BF54" s="199">
        <f t="shared" si="154"/>
        <v>0</v>
      </c>
      <c r="BG54" s="199">
        <f t="shared" si="154"/>
        <v>0</v>
      </c>
      <c r="BH54" s="199">
        <f t="shared" si="154"/>
        <v>0</v>
      </c>
      <c r="BI54" s="199">
        <f t="shared" si="154"/>
        <v>1500</v>
      </c>
      <c r="BJ54" s="199">
        <f t="shared" si="154"/>
        <v>900</v>
      </c>
      <c r="BK54" s="199">
        <f t="shared" si="154"/>
        <v>1750</v>
      </c>
      <c r="BL54" s="199">
        <f t="shared" si="154"/>
        <v>0</v>
      </c>
      <c r="BM54" s="199">
        <f t="shared" si="154"/>
        <v>0</v>
      </c>
      <c r="BN54" s="199">
        <f t="shared" si="154"/>
        <v>0</v>
      </c>
      <c r="BO54" s="199">
        <f t="shared" si="154"/>
        <v>0</v>
      </c>
      <c r="BP54" s="200" t="str">
        <f>"1."&amp;BP53</f>
        <v>1.1</v>
      </c>
      <c r="BQ54" s="199">
        <f t="shared" ref="BQ54:CI54" si="155">SUM(BQ53)</f>
        <v>0</v>
      </c>
      <c r="BR54" s="199">
        <f t="shared" si="155"/>
        <v>0</v>
      </c>
      <c r="BS54" s="199">
        <f t="shared" si="155"/>
        <v>0</v>
      </c>
      <c r="BT54" s="199">
        <f t="shared" si="155"/>
        <v>0</v>
      </c>
      <c r="BU54" s="199">
        <f t="shared" si="155"/>
        <v>0</v>
      </c>
      <c r="BV54" s="199">
        <f t="shared" si="155"/>
        <v>0</v>
      </c>
      <c r="BW54" s="199">
        <f t="shared" si="155"/>
        <v>0</v>
      </c>
      <c r="BX54" s="199">
        <f t="shared" si="155"/>
        <v>0</v>
      </c>
      <c r="BY54" s="199">
        <f t="shared" si="155"/>
        <v>0</v>
      </c>
      <c r="BZ54" s="199">
        <f t="shared" si="155"/>
        <v>0</v>
      </c>
      <c r="CA54" s="199">
        <f t="shared" si="155"/>
        <v>0</v>
      </c>
      <c r="CB54" s="199">
        <f t="shared" si="155"/>
        <v>1</v>
      </c>
      <c r="CC54" s="199">
        <f t="shared" si="155"/>
        <v>1</v>
      </c>
      <c r="CD54" s="199">
        <f t="shared" si="155"/>
        <v>0</v>
      </c>
      <c r="CE54" s="199">
        <f t="shared" si="155"/>
        <v>1</v>
      </c>
      <c r="CF54" s="199">
        <f t="shared" si="155"/>
        <v>2</v>
      </c>
      <c r="CG54" s="199">
        <f t="shared" si="155"/>
        <v>0</v>
      </c>
      <c r="CH54" s="199">
        <f t="shared" si="155"/>
        <v>12</v>
      </c>
      <c r="CI54" s="199">
        <f t="shared" si="155"/>
        <v>12</v>
      </c>
      <c r="CJ54" s="199">
        <f>COUNTIF(CJ53,23)</f>
        <v>0</v>
      </c>
      <c r="CK54" s="199">
        <f t="shared" ref="CK54:DL54" si="156">SUM(CK53)</f>
        <v>79</v>
      </c>
      <c r="CL54" s="199">
        <f t="shared" si="156"/>
        <v>0</v>
      </c>
      <c r="CM54" s="199">
        <f t="shared" si="156"/>
        <v>1</v>
      </c>
      <c r="CN54" s="199">
        <f t="shared" si="156"/>
        <v>20</v>
      </c>
      <c r="CO54" s="199">
        <f t="shared" si="156"/>
        <v>1200</v>
      </c>
      <c r="CP54" s="199">
        <f t="shared" si="156"/>
        <v>2</v>
      </c>
      <c r="CQ54" s="199">
        <f t="shared" si="156"/>
        <v>6</v>
      </c>
      <c r="CR54" s="199">
        <f t="shared" si="156"/>
        <v>30</v>
      </c>
      <c r="CS54" s="199">
        <f t="shared" si="156"/>
        <v>10</v>
      </c>
      <c r="CT54" s="199">
        <f t="shared" si="156"/>
        <v>2</v>
      </c>
      <c r="CU54" s="199">
        <f t="shared" si="156"/>
        <v>2</v>
      </c>
      <c r="CV54" s="199">
        <f t="shared" si="156"/>
        <v>0</v>
      </c>
      <c r="CW54" s="199">
        <f t="shared" si="156"/>
        <v>0</v>
      </c>
      <c r="CX54" s="199">
        <f t="shared" si="156"/>
        <v>0</v>
      </c>
      <c r="CY54" s="199">
        <f t="shared" si="156"/>
        <v>0</v>
      </c>
      <c r="CZ54" s="199">
        <f t="shared" si="156"/>
        <v>0</v>
      </c>
      <c r="DA54" s="199">
        <f t="shared" si="156"/>
        <v>0</v>
      </c>
      <c r="DB54" s="199">
        <f t="shared" si="156"/>
        <v>2040</v>
      </c>
      <c r="DC54" s="199">
        <f t="shared" si="156"/>
        <v>1680</v>
      </c>
      <c r="DD54" s="199">
        <f t="shared" si="156"/>
        <v>3150</v>
      </c>
      <c r="DE54" s="199">
        <f t="shared" si="156"/>
        <v>1000</v>
      </c>
      <c r="DF54" s="199">
        <f t="shared" si="156"/>
        <v>0</v>
      </c>
      <c r="DG54" s="199">
        <f t="shared" si="156"/>
        <v>0</v>
      </c>
      <c r="DH54" s="199">
        <f t="shared" si="156"/>
        <v>7870</v>
      </c>
      <c r="DI54" s="199">
        <f t="shared" si="156"/>
        <v>3720</v>
      </c>
      <c r="DJ54" s="199">
        <f t="shared" si="156"/>
        <v>0</v>
      </c>
      <c r="DK54" s="199">
        <f t="shared" si="156"/>
        <v>4150</v>
      </c>
      <c r="DL54" s="199">
        <f t="shared" si="156"/>
        <v>0</v>
      </c>
    </row>
    <row r="55" spans="1:116" ht="24" customHeight="1">
      <c r="A55" s="1"/>
      <c r="B55" s="1"/>
      <c r="C55" s="215"/>
      <c r="D55" s="1"/>
      <c r="E55" s="1"/>
      <c r="F55" s="1"/>
      <c r="G55" s="1"/>
      <c r="H55" s="1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</row>
    <row r="56" spans="1:116" ht="24" customHeight="1">
      <c r="A56" s="1"/>
      <c r="B56" s="1"/>
      <c r="C56" s="215"/>
      <c r="D56" s="1"/>
      <c r="E56" s="1"/>
      <c r="F56" s="1"/>
      <c r="G56" s="1"/>
      <c r="H56" s="1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</row>
    <row r="57" spans="1:116" ht="24" customHeight="1">
      <c r="A57" s="1"/>
      <c r="B57" s="1"/>
      <c r="C57" s="215"/>
      <c r="D57" s="1"/>
      <c r="E57" s="1"/>
      <c r="F57" s="1"/>
      <c r="G57" s="1"/>
      <c r="H57" s="1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</row>
    <row r="58" spans="1:116" ht="24" customHeight="1">
      <c r="A58" s="1"/>
      <c r="B58" s="1"/>
      <c r="C58" s="215"/>
      <c r="D58" s="1"/>
      <c r="E58" s="1"/>
      <c r="F58" s="1"/>
      <c r="G58" s="1"/>
      <c r="H58" s="1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</row>
    <row r="59" spans="1:116" ht="24" customHeight="1">
      <c r="A59" s="1"/>
      <c r="B59" s="1"/>
      <c r="C59" s="215"/>
      <c r="D59" s="1"/>
      <c r="E59" s="1"/>
      <c r="F59" s="1"/>
      <c r="G59" s="1"/>
      <c r="H59" s="1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</row>
    <row r="60" spans="1:116" ht="24" customHeight="1">
      <c r="A60" s="1"/>
      <c r="B60" s="1"/>
      <c r="C60" s="215"/>
      <c r="D60" s="1"/>
      <c r="E60" s="1"/>
      <c r="F60" s="1"/>
      <c r="G60" s="1"/>
      <c r="H60" s="1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</row>
    <row r="61" spans="1:116" ht="24" customHeight="1">
      <c r="A61" s="1"/>
      <c r="B61" s="1"/>
      <c r="C61" s="215"/>
      <c r="D61" s="1"/>
      <c r="E61" s="1"/>
      <c r="F61" s="1"/>
      <c r="G61" s="1"/>
      <c r="H61" s="1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</row>
    <row r="62" spans="1:116" ht="24" customHeight="1">
      <c r="A62" s="1"/>
      <c r="B62" s="1"/>
      <c r="C62" s="215"/>
      <c r="D62" s="1"/>
      <c r="E62" s="1"/>
      <c r="F62" s="1"/>
      <c r="G62" s="1"/>
      <c r="H62" s="1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</row>
    <row r="63" spans="1:116" ht="24" customHeight="1">
      <c r="A63" s="1"/>
      <c r="B63" s="1"/>
      <c r="C63" s="215"/>
      <c r="D63" s="1"/>
      <c r="E63" s="1"/>
      <c r="F63" s="1"/>
      <c r="G63" s="1"/>
      <c r="H63" s="1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</row>
    <row r="64" spans="1:116" ht="24" customHeight="1">
      <c r="A64" s="1"/>
      <c r="B64" s="1"/>
      <c r="C64" s="215"/>
      <c r="D64" s="1"/>
      <c r="E64" s="1"/>
      <c r="F64" s="1"/>
      <c r="G64" s="1"/>
      <c r="H64" s="1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</row>
    <row r="65" spans="1:116" ht="24" customHeight="1">
      <c r="A65" s="1"/>
      <c r="B65" s="1"/>
      <c r="C65" s="215"/>
      <c r="D65" s="1"/>
      <c r="E65" s="1"/>
      <c r="F65" s="1"/>
      <c r="G65" s="1"/>
      <c r="H65" s="1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</row>
    <row r="66" spans="1:116" ht="24" customHeight="1">
      <c r="A66" s="1"/>
      <c r="B66" s="1"/>
      <c r="C66" s="215"/>
      <c r="D66" s="1"/>
      <c r="E66" s="1"/>
      <c r="F66" s="1"/>
      <c r="G66" s="1"/>
      <c r="H66" s="1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</row>
    <row r="67" spans="1:116" ht="24" customHeight="1">
      <c r="A67" s="1"/>
      <c r="B67" s="1"/>
      <c r="C67" s="215"/>
      <c r="D67" s="1"/>
      <c r="E67" s="1"/>
      <c r="F67" s="1"/>
      <c r="G67" s="1"/>
      <c r="H67" s="1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</row>
    <row r="68" spans="1:116" ht="24" customHeight="1">
      <c r="A68" s="1"/>
      <c r="B68" s="1"/>
      <c r="C68" s="215"/>
      <c r="D68" s="1"/>
      <c r="E68" s="1"/>
      <c r="F68" s="1"/>
      <c r="G68" s="1"/>
      <c r="H68" s="1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ht="24" customHeight="1">
      <c r="A69" s="1"/>
      <c r="B69" s="1"/>
      <c r="C69" s="215"/>
      <c r="D69" s="1"/>
      <c r="E69" s="1"/>
      <c r="F69" s="1"/>
      <c r="G69" s="1"/>
      <c r="H69" s="1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16" ht="24" customHeight="1">
      <c r="A70" s="1"/>
      <c r="B70" s="1"/>
      <c r="C70" s="215"/>
      <c r="D70" s="1"/>
      <c r="E70" s="1"/>
      <c r="F70" s="1"/>
      <c r="G70" s="1"/>
      <c r="H70" s="1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  <c r="BB70" s="8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</row>
    <row r="71" spans="1:116" ht="24" customHeight="1">
      <c r="A71" s="1"/>
      <c r="B71" s="1"/>
      <c r="C71" s="215"/>
      <c r="D71" s="1"/>
      <c r="E71" s="1"/>
      <c r="F71" s="1"/>
      <c r="G71" s="1"/>
      <c r="H71" s="1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</row>
    <row r="72" spans="1:116" ht="24" customHeight="1">
      <c r="A72" s="1"/>
      <c r="B72" s="1"/>
      <c r="C72" s="215"/>
      <c r="D72" s="1"/>
      <c r="E72" s="1"/>
      <c r="F72" s="1"/>
      <c r="G72" s="1"/>
      <c r="H72" s="1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  <c r="BB72" s="8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</row>
    <row r="73" spans="1:116" ht="24" customHeight="1">
      <c r="A73" s="1"/>
      <c r="B73" s="1"/>
      <c r="C73" s="215"/>
      <c r="D73" s="1"/>
      <c r="E73" s="1"/>
      <c r="F73" s="1"/>
      <c r="G73" s="1"/>
      <c r="H73" s="1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</row>
    <row r="74" spans="1:116" ht="24" customHeight="1">
      <c r="A74" s="1"/>
      <c r="B74" s="1"/>
      <c r="C74" s="215"/>
      <c r="D74" s="1"/>
      <c r="E74" s="1"/>
      <c r="F74" s="1"/>
      <c r="G74" s="1"/>
      <c r="H74" s="1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  <c r="BB74" s="8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</row>
    <row r="75" spans="1:116" ht="24" customHeight="1">
      <c r="A75" s="1"/>
      <c r="B75" s="1"/>
      <c r="C75" s="215"/>
      <c r="D75" s="1"/>
      <c r="E75" s="1"/>
      <c r="F75" s="1"/>
      <c r="G75" s="1"/>
      <c r="H75" s="1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  <c r="BB75" s="8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</row>
    <row r="76" spans="1:116" ht="24" customHeight="1">
      <c r="A76" s="1"/>
      <c r="B76" s="1"/>
      <c r="C76" s="215"/>
      <c r="D76" s="1"/>
      <c r="E76" s="1"/>
      <c r="F76" s="1"/>
      <c r="G76" s="1"/>
      <c r="H76" s="1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  <c r="BB76" s="8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</row>
    <row r="77" spans="1:116" ht="24" customHeight="1">
      <c r="A77" s="1"/>
      <c r="B77" s="1"/>
      <c r="C77" s="215"/>
      <c r="D77" s="1"/>
      <c r="E77" s="1"/>
      <c r="F77" s="1"/>
      <c r="G77" s="1"/>
      <c r="H77" s="1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  <c r="BB77" s="8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</row>
    <row r="78" spans="1:116" ht="24" customHeight="1">
      <c r="A78" s="1"/>
      <c r="B78" s="1"/>
      <c r="C78" s="215"/>
      <c r="D78" s="1"/>
      <c r="E78" s="1"/>
      <c r="F78" s="1"/>
      <c r="G78" s="1"/>
      <c r="H78" s="1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</row>
    <row r="79" spans="1:116" ht="24" customHeight="1">
      <c r="A79" s="1"/>
      <c r="B79" s="1"/>
      <c r="C79" s="215"/>
      <c r="D79" s="1"/>
      <c r="E79" s="1"/>
      <c r="F79" s="1"/>
      <c r="G79" s="1"/>
      <c r="H79" s="1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  <c r="BB79" s="8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</row>
    <row r="80" spans="1:116" ht="24" customHeight="1">
      <c r="A80" s="1"/>
      <c r="B80" s="1"/>
      <c r="C80" s="215"/>
      <c r="D80" s="1"/>
      <c r="E80" s="1"/>
      <c r="F80" s="1"/>
      <c r="G80" s="1"/>
      <c r="H80" s="1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  <c r="BB80" s="8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</row>
    <row r="81" spans="1:116" ht="24" customHeight="1">
      <c r="A81" s="1"/>
      <c r="B81" s="1"/>
      <c r="C81" s="215"/>
      <c r="D81" s="1"/>
      <c r="E81" s="1"/>
      <c r="F81" s="1"/>
      <c r="G81" s="1"/>
      <c r="H81" s="1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  <c r="BB81" s="8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</row>
    <row r="82" spans="1:116" ht="24" customHeight="1">
      <c r="A82" s="1"/>
      <c r="B82" s="1"/>
      <c r="C82" s="215"/>
      <c r="D82" s="1"/>
      <c r="E82" s="1"/>
      <c r="F82" s="1"/>
      <c r="G82" s="1"/>
      <c r="H82" s="1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  <c r="BB82" s="8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</row>
    <row r="83" spans="1:116" ht="24" customHeight="1">
      <c r="A83" s="1"/>
      <c r="B83" s="1"/>
      <c r="C83" s="215"/>
      <c r="D83" s="1"/>
      <c r="E83" s="1"/>
      <c r="F83" s="1"/>
      <c r="G83" s="1"/>
      <c r="H83" s="1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  <c r="BB83" s="8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</row>
    <row r="84" spans="1:116" ht="24" customHeight="1">
      <c r="A84" s="1"/>
      <c r="B84" s="1"/>
      <c r="C84" s="215"/>
      <c r="D84" s="1"/>
      <c r="E84" s="1"/>
      <c r="F84" s="1"/>
      <c r="G84" s="1"/>
      <c r="H84" s="1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</row>
    <row r="85" spans="1:116" ht="24" customHeight="1">
      <c r="A85" s="1"/>
      <c r="B85" s="1"/>
      <c r="C85" s="215"/>
      <c r="D85" s="1"/>
      <c r="E85" s="1"/>
      <c r="F85" s="1"/>
      <c r="G85" s="1"/>
      <c r="H85" s="1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</row>
    <row r="86" spans="1:116" ht="24" customHeight="1">
      <c r="A86" s="1"/>
      <c r="B86" s="1"/>
      <c r="C86" s="215"/>
      <c r="D86" s="1"/>
      <c r="E86" s="1"/>
      <c r="F86" s="1"/>
      <c r="G86" s="1"/>
      <c r="H86" s="1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</row>
    <row r="87" spans="1:116" ht="24" customHeight="1">
      <c r="A87" s="1"/>
      <c r="B87" s="1"/>
      <c r="C87" s="215"/>
      <c r="D87" s="1"/>
      <c r="E87" s="1"/>
      <c r="F87" s="1"/>
      <c r="G87" s="1"/>
      <c r="H87" s="1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</row>
    <row r="88" spans="1:116" ht="24" customHeight="1">
      <c r="A88" s="1"/>
      <c r="B88" s="1"/>
      <c r="C88" s="215"/>
      <c r="D88" s="1"/>
      <c r="E88" s="1"/>
      <c r="F88" s="1"/>
      <c r="G88" s="1"/>
      <c r="H88" s="1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</row>
    <row r="89" spans="1:116" ht="24" customHeight="1">
      <c r="A89" s="1"/>
      <c r="B89" s="1"/>
      <c r="C89" s="215"/>
      <c r="D89" s="1"/>
      <c r="E89" s="1"/>
      <c r="F89" s="1"/>
      <c r="G89" s="1"/>
      <c r="H89" s="1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</row>
    <row r="90" spans="1:116" ht="24" customHeight="1">
      <c r="A90" s="1"/>
      <c r="B90" s="1"/>
      <c r="C90" s="215"/>
      <c r="D90" s="1"/>
      <c r="E90" s="1"/>
      <c r="F90" s="1"/>
      <c r="G90" s="1"/>
      <c r="H90" s="1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</row>
    <row r="91" spans="1:116" ht="24" customHeight="1">
      <c r="A91" s="1"/>
      <c r="B91" s="1"/>
      <c r="C91" s="215"/>
      <c r="D91" s="1"/>
      <c r="E91" s="1"/>
      <c r="F91" s="1"/>
      <c r="G91" s="1"/>
      <c r="H91" s="1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</row>
    <row r="92" spans="1:116" ht="24" customHeight="1">
      <c r="A92" s="1"/>
      <c r="B92" s="1"/>
      <c r="C92" s="215"/>
      <c r="D92" s="1"/>
      <c r="E92" s="1"/>
      <c r="F92" s="1"/>
      <c r="G92" s="1"/>
      <c r="H92" s="1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</row>
    <row r="93" spans="1:116" ht="24" customHeight="1">
      <c r="A93" s="1"/>
      <c r="B93" s="1"/>
      <c r="C93" s="215"/>
      <c r="D93" s="1"/>
      <c r="E93" s="1"/>
      <c r="F93" s="1"/>
      <c r="G93" s="1"/>
      <c r="H93" s="1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</row>
    <row r="94" spans="1:116" ht="24" customHeight="1">
      <c r="A94" s="1"/>
      <c r="B94" s="1"/>
      <c r="C94" s="215"/>
      <c r="D94" s="1"/>
      <c r="E94" s="1"/>
      <c r="F94" s="1"/>
      <c r="G94" s="1"/>
      <c r="H94" s="1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</row>
    <row r="95" spans="1:116" ht="24" customHeight="1">
      <c r="A95" s="1"/>
      <c r="B95" s="1"/>
      <c r="C95" s="215"/>
      <c r="D95" s="1"/>
      <c r="E95" s="1"/>
      <c r="F95" s="1"/>
      <c r="G95" s="1"/>
      <c r="H95" s="1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</row>
    <row r="96" spans="1:116" ht="24" customHeight="1">
      <c r="A96" s="1"/>
      <c r="B96" s="1"/>
      <c r="C96" s="215"/>
      <c r="D96" s="1"/>
      <c r="E96" s="1"/>
      <c r="F96" s="1"/>
      <c r="G96" s="1"/>
      <c r="H96" s="1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</row>
    <row r="97" spans="1:116" ht="24" customHeight="1">
      <c r="A97" s="1"/>
      <c r="B97" s="1"/>
      <c r="C97" s="215"/>
      <c r="D97" s="1"/>
      <c r="E97" s="1"/>
      <c r="F97" s="1"/>
      <c r="G97" s="1"/>
      <c r="H97" s="1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</row>
    <row r="98" spans="1:116" ht="24" customHeight="1">
      <c r="A98" s="1"/>
      <c r="B98" s="1"/>
      <c r="C98" s="215"/>
      <c r="D98" s="1"/>
      <c r="E98" s="1"/>
      <c r="F98" s="1"/>
      <c r="G98" s="1"/>
      <c r="H98" s="1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</row>
    <row r="99" spans="1:116" ht="24" customHeight="1">
      <c r="A99" s="1"/>
      <c r="B99" s="1"/>
      <c r="C99" s="215"/>
      <c r="D99" s="1"/>
      <c r="E99" s="1"/>
      <c r="F99" s="1"/>
      <c r="G99" s="1"/>
      <c r="H99" s="1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</row>
    <row r="100" spans="1:116" ht="24" customHeight="1">
      <c r="A100" s="1"/>
      <c r="B100" s="1"/>
      <c r="C100" s="215"/>
      <c r="D100" s="1"/>
      <c r="E100" s="1"/>
      <c r="F100" s="1"/>
      <c r="G100" s="1"/>
      <c r="H100" s="1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</row>
    <row r="101" spans="1:116" ht="24" customHeight="1">
      <c r="A101" s="1"/>
      <c r="B101" s="1"/>
      <c r="C101" s="215"/>
      <c r="D101" s="1"/>
      <c r="E101" s="1"/>
      <c r="F101" s="1"/>
      <c r="G101" s="1"/>
      <c r="H101" s="1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</row>
    <row r="102" spans="1:116" ht="24" customHeight="1">
      <c r="A102" s="1"/>
      <c r="B102" s="1"/>
      <c r="C102" s="215"/>
      <c r="D102" s="1"/>
      <c r="E102" s="1"/>
      <c r="F102" s="1"/>
      <c r="G102" s="1"/>
      <c r="H102" s="1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</row>
    <row r="103" spans="1:116" ht="24" customHeight="1">
      <c r="A103" s="1"/>
      <c r="B103" s="1"/>
      <c r="C103" s="215"/>
      <c r="D103" s="1"/>
      <c r="E103" s="1"/>
      <c r="F103" s="1"/>
      <c r="G103" s="1"/>
      <c r="H103" s="1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</row>
    <row r="104" spans="1:116" ht="24" customHeight="1">
      <c r="A104" s="1"/>
      <c r="B104" s="1"/>
      <c r="C104" s="215"/>
      <c r="D104" s="1"/>
      <c r="E104" s="1"/>
      <c r="F104" s="1"/>
      <c r="G104" s="1"/>
      <c r="H104" s="1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</row>
    <row r="105" spans="1:116" ht="24" customHeight="1">
      <c r="A105" s="1"/>
      <c r="B105" s="1"/>
      <c r="C105" s="215"/>
      <c r="D105" s="1"/>
      <c r="E105" s="1"/>
      <c r="F105" s="1"/>
      <c r="G105" s="1"/>
      <c r="H105" s="1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</row>
    <row r="106" spans="1:116" ht="24" customHeight="1">
      <c r="A106" s="1"/>
      <c r="B106" s="1"/>
      <c r="C106" s="215"/>
      <c r="D106" s="1"/>
      <c r="E106" s="1"/>
      <c r="F106" s="1"/>
      <c r="G106" s="1"/>
      <c r="H106" s="1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</row>
    <row r="107" spans="1:116" ht="24" customHeight="1">
      <c r="A107" s="1"/>
      <c r="B107" s="1"/>
      <c r="C107" s="215"/>
      <c r="D107" s="1"/>
      <c r="E107" s="1"/>
      <c r="F107" s="1"/>
      <c r="G107" s="1"/>
      <c r="H107" s="1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</row>
    <row r="108" spans="1:116" ht="24" customHeight="1">
      <c r="A108" s="1"/>
      <c r="B108" s="1"/>
      <c r="C108" s="215"/>
      <c r="D108" s="1"/>
      <c r="E108" s="1"/>
      <c r="F108" s="1"/>
      <c r="G108" s="1"/>
      <c r="H108" s="1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</row>
    <row r="109" spans="1:116" ht="24" customHeight="1">
      <c r="A109" s="1"/>
      <c r="B109" s="1"/>
      <c r="C109" s="215"/>
      <c r="D109" s="1"/>
      <c r="E109" s="1"/>
      <c r="F109" s="1"/>
      <c r="G109" s="1"/>
      <c r="H109" s="1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</row>
    <row r="110" spans="1:116" ht="24" customHeight="1">
      <c r="A110" s="1"/>
      <c r="B110" s="1"/>
      <c r="C110" s="215"/>
      <c r="D110" s="1"/>
      <c r="E110" s="1"/>
      <c r="F110" s="1"/>
      <c r="G110" s="1"/>
      <c r="H110" s="1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</row>
    <row r="111" spans="1:116" ht="24" customHeight="1">
      <c r="A111" s="1"/>
      <c r="B111" s="1"/>
      <c r="C111" s="215"/>
      <c r="D111" s="1"/>
      <c r="E111" s="1"/>
      <c r="F111" s="1"/>
      <c r="G111" s="1"/>
      <c r="H111" s="1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</row>
    <row r="112" spans="1:116" ht="24" customHeight="1">
      <c r="A112" s="1"/>
      <c r="B112" s="1"/>
      <c r="C112" s="215"/>
      <c r="D112" s="1"/>
      <c r="E112" s="1"/>
      <c r="F112" s="1"/>
      <c r="G112" s="1"/>
      <c r="H112" s="1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</row>
    <row r="113" spans="1:116" ht="24" customHeight="1">
      <c r="A113" s="1"/>
      <c r="B113" s="1"/>
      <c r="C113" s="215"/>
      <c r="D113" s="1"/>
      <c r="E113" s="1"/>
      <c r="F113" s="1"/>
      <c r="G113" s="1"/>
      <c r="H113" s="1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</row>
    <row r="114" spans="1:116" ht="24" customHeight="1">
      <c r="A114" s="1"/>
      <c r="B114" s="1"/>
      <c r="C114" s="215"/>
      <c r="D114" s="1"/>
      <c r="E114" s="1"/>
      <c r="F114" s="1"/>
      <c r="G114" s="1"/>
      <c r="H114" s="1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</row>
    <row r="115" spans="1:116" ht="24" customHeight="1">
      <c r="A115" s="1"/>
      <c r="B115" s="1"/>
      <c r="C115" s="215"/>
      <c r="D115" s="1"/>
      <c r="E115" s="1"/>
      <c r="F115" s="1"/>
      <c r="G115" s="1"/>
      <c r="H115" s="1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</row>
    <row r="116" spans="1:116" ht="24" customHeight="1">
      <c r="A116" s="1"/>
      <c r="B116" s="1"/>
      <c r="C116" s="215"/>
      <c r="D116" s="1"/>
      <c r="E116" s="1"/>
      <c r="F116" s="1"/>
      <c r="G116" s="1"/>
      <c r="H116" s="1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</row>
    <row r="117" spans="1:116" ht="24" customHeight="1">
      <c r="A117" s="1"/>
      <c r="B117" s="1"/>
      <c r="C117" s="215"/>
      <c r="D117" s="1"/>
      <c r="E117" s="1"/>
      <c r="F117" s="1"/>
      <c r="G117" s="1"/>
      <c r="H117" s="1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</row>
    <row r="118" spans="1:116" ht="24" customHeight="1">
      <c r="A118" s="1"/>
      <c r="B118" s="1"/>
      <c r="C118" s="215"/>
      <c r="D118" s="1"/>
      <c r="E118" s="1"/>
      <c r="F118" s="1"/>
      <c r="G118" s="1"/>
      <c r="H118" s="1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</row>
    <row r="119" spans="1:116" ht="24" customHeight="1">
      <c r="A119" s="1"/>
      <c r="B119" s="1"/>
      <c r="C119" s="215"/>
      <c r="D119" s="1"/>
      <c r="E119" s="1"/>
      <c r="F119" s="1"/>
      <c r="G119" s="1"/>
      <c r="H119" s="1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</row>
    <row r="120" spans="1:116" ht="24" customHeight="1">
      <c r="A120" s="1"/>
      <c r="B120" s="1"/>
      <c r="C120" s="215"/>
      <c r="D120" s="1"/>
      <c r="E120" s="1"/>
      <c r="F120" s="1"/>
      <c r="G120" s="1"/>
      <c r="H120" s="1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</row>
    <row r="121" spans="1:116" ht="24" customHeight="1">
      <c r="A121" s="1"/>
      <c r="B121" s="1"/>
      <c r="C121" s="215"/>
      <c r="D121" s="1"/>
      <c r="E121" s="1"/>
      <c r="F121" s="1"/>
      <c r="G121" s="1"/>
      <c r="H121" s="1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</row>
    <row r="122" spans="1:116" ht="24" customHeight="1">
      <c r="A122" s="1"/>
      <c r="B122" s="1"/>
      <c r="C122" s="215"/>
      <c r="D122" s="1"/>
      <c r="E122" s="1"/>
      <c r="F122" s="1"/>
      <c r="G122" s="1"/>
      <c r="H122" s="1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</row>
    <row r="123" spans="1:116" ht="24" customHeight="1">
      <c r="A123" s="1"/>
      <c r="B123" s="1"/>
      <c r="C123" s="215"/>
      <c r="D123" s="1"/>
      <c r="E123" s="1"/>
      <c r="F123" s="1"/>
      <c r="G123" s="1"/>
      <c r="H123" s="1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</row>
    <row r="124" spans="1:116" ht="24" customHeight="1">
      <c r="A124" s="1"/>
      <c r="B124" s="1"/>
      <c r="C124" s="215"/>
      <c r="D124" s="1"/>
      <c r="E124" s="1"/>
      <c r="F124" s="1"/>
      <c r="G124" s="1"/>
      <c r="H124" s="1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</row>
    <row r="125" spans="1:116" ht="24" customHeight="1">
      <c r="A125" s="1"/>
      <c r="B125" s="1"/>
      <c r="C125" s="215"/>
      <c r="D125" s="1"/>
      <c r="E125" s="1"/>
      <c r="F125" s="1"/>
      <c r="G125" s="1"/>
      <c r="H125" s="1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</row>
    <row r="126" spans="1:116" ht="24" customHeight="1">
      <c r="A126" s="1"/>
      <c r="B126" s="1"/>
      <c r="C126" s="215"/>
      <c r="D126" s="1"/>
      <c r="E126" s="1"/>
      <c r="F126" s="1"/>
      <c r="G126" s="1"/>
      <c r="H126" s="1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</row>
    <row r="127" spans="1:116" ht="24" customHeight="1">
      <c r="A127" s="1"/>
      <c r="B127" s="1"/>
      <c r="C127" s="215"/>
      <c r="D127" s="1"/>
      <c r="E127" s="1"/>
      <c r="F127" s="1"/>
      <c r="G127" s="1"/>
      <c r="H127" s="1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</row>
    <row r="128" spans="1:116" ht="24" customHeight="1">
      <c r="A128" s="1"/>
      <c r="B128" s="1"/>
      <c r="C128" s="215"/>
      <c r="D128" s="1"/>
      <c r="E128" s="1"/>
      <c r="F128" s="1"/>
      <c r="G128" s="1"/>
      <c r="H128" s="1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</row>
    <row r="129" spans="1:116" ht="24" customHeight="1">
      <c r="A129" s="1"/>
      <c r="B129" s="1"/>
      <c r="C129" s="215"/>
      <c r="D129" s="1"/>
      <c r="E129" s="1"/>
      <c r="F129" s="1"/>
      <c r="G129" s="1"/>
      <c r="H129" s="1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</row>
    <row r="130" spans="1:116" ht="24" customHeight="1">
      <c r="A130" s="1"/>
      <c r="B130" s="1"/>
      <c r="C130" s="215"/>
      <c r="D130" s="1"/>
      <c r="E130" s="1"/>
      <c r="F130" s="1"/>
      <c r="G130" s="1"/>
      <c r="H130" s="1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</row>
    <row r="131" spans="1:116" ht="24" customHeight="1">
      <c r="A131" s="1"/>
      <c r="B131" s="1"/>
      <c r="C131" s="215"/>
      <c r="D131" s="1"/>
      <c r="E131" s="1"/>
      <c r="F131" s="1"/>
      <c r="G131" s="1"/>
      <c r="H131" s="1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</row>
    <row r="132" spans="1:116" ht="24" customHeight="1">
      <c r="A132" s="1"/>
      <c r="B132" s="1"/>
      <c r="C132" s="215"/>
      <c r="D132" s="1"/>
      <c r="E132" s="1"/>
      <c r="F132" s="1"/>
      <c r="G132" s="1"/>
      <c r="H132" s="1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</row>
    <row r="133" spans="1:116" ht="24" customHeight="1">
      <c r="A133" s="1"/>
      <c r="B133" s="1"/>
      <c r="C133" s="215"/>
      <c r="D133" s="1"/>
      <c r="E133" s="1"/>
      <c r="F133" s="1"/>
      <c r="G133" s="1"/>
      <c r="H133" s="1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</row>
    <row r="134" spans="1:116" ht="24" customHeight="1">
      <c r="A134" s="1"/>
      <c r="B134" s="1"/>
      <c r="C134" s="215"/>
      <c r="D134" s="1"/>
      <c r="E134" s="1"/>
      <c r="F134" s="1"/>
      <c r="G134" s="1"/>
      <c r="H134" s="1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</row>
    <row r="135" spans="1:116" ht="24" customHeight="1">
      <c r="A135" s="1"/>
      <c r="B135" s="1"/>
      <c r="C135" s="215"/>
      <c r="D135" s="1"/>
      <c r="E135" s="1"/>
      <c r="F135" s="1"/>
      <c r="G135" s="1"/>
      <c r="H135" s="1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</row>
    <row r="136" spans="1:116" ht="24" customHeight="1">
      <c r="A136" s="1"/>
      <c r="B136" s="1"/>
      <c r="C136" s="215"/>
      <c r="D136" s="1"/>
      <c r="E136" s="1"/>
      <c r="F136" s="1"/>
      <c r="G136" s="1"/>
      <c r="H136" s="1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</row>
    <row r="137" spans="1:116" ht="24" customHeight="1">
      <c r="A137" s="1"/>
      <c r="B137" s="1"/>
      <c r="C137" s="215"/>
      <c r="D137" s="1"/>
      <c r="E137" s="1"/>
      <c r="F137" s="1"/>
      <c r="G137" s="1"/>
      <c r="H137" s="1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</row>
    <row r="138" spans="1:116" ht="24" customHeight="1">
      <c r="A138" s="1"/>
      <c r="B138" s="1"/>
      <c r="C138" s="215"/>
      <c r="D138" s="1"/>
      <c r="E138" s="1"/>
      <c r="F138" s="1"/>
      <c r="G138" s="1"/>
      <c r="H138" s="1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</row>
    <row r="139" spans="1:116" ht="24" customHeight="1">
      <c r="A139" s="1"/>
      <c r="B139" s="1"/>
      <c r="C139" s="215"/>
      <c r="D139" s="1"/>
      <c r="E139" s="1"/>
      <c r="F139" s="1"/>
      <c r="G139" s="1"/>
      <c r="H139" s="1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</row>
    <row r="140" spans="1:116" ht="24" customHeight="1">
      <c r="A140" s="1"/>
      <c r="B140" s="1"/>
      <c r="C140" s="215"/>
      <c r="D140" s="1"/>
      <c r="E140" s="1"/>
      <c r="F140" s="1"/>
      <c r="G140" s="1"/>
      <c r="H140" s="1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</row>
    <row r="141" spans="1:116" ht="24" customHeight="1">
      <c r="A141" s="1"/>
      <c r="B141" s="1"/>
      <c r="C141" s="215"/>
      <c r="D141" s="1"/>
      <c r="E141" s="1"/>
      <c r="F141" s="1"/>
      <c r="G141" s="1"/>
      <c r="H141" s="1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</row>
    <row r="142" spans="1:116" ht="24" customHeight="1">
      <c r="A142" s="1"/>
      <c r="B142" s="1"/>
      <c r="C142" s="215"/>
      <c r="D142" s="1"/>
      <c r="E142" s="1"/>
      <c r="F142" s="1"/>
      <c r="G142" s="1"/>
      <c r="H142" s="1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</row>
    <row r="143" spans="1:116" ht="24" customHeight="1">
      <c r="A143" s="1"/>
      <c r="B143" s="1"/>
      <c r="C143" s="215"/>
      <c r="D143" s="1"/>
      <c r="E143" s="1"/>
      <c r="F143" s="1"/>
      <c r="G143" s="1"/>
      <c r="H143" s="1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</row>
    <row r="144" spans="1:116" ht="24" customHeight="1">
      <c r="A144" s="1"/>
      <c r="B144" s="1"/>
      <c r="C144" s="215"/>
      <c r="D144" s="1"/>
      <c r="E144" s="1"/>
      <c r="F144" s="1"/>
      <c r="G144" s="1"/>
      <c r="H144" s="1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</row>
    <row r="145" spans="1:116" ht="24" customHeight="1">
      <c r="A145" s="1"/>
      <c r="B145" s="1"/>
      <c r="C145" s="215"/>
      <c r="D145" s="1"/>
      <c r="E145" s="1"/>
      <c r="F145" s="1"/>
      <c r="G145" s="1"/>
      <c r="H145" s="1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</row>
    <row r="146" spans="1:116" ht="24" customHeight="1">
      <c r="A146" s="1"/>
      <c r="B146" s="1"/>
      <c r="C146" s="215"/>
      <c r="D146" s="1"/>
      <c r="E146" s="1"/>
      <c r="F146" s="1"/>
      <c r="G146" s="1"/>
      <c r="H146" s="1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</row>
    <row r="147" spans="1:116" ht="24" customHeight="1">
      <c r="A147" s="1"/>
      <c r="B147" s="1"/>
      <c r="C147" s="215"/>
      <c r="D147" s="1"/>
      <c r="E147" s="1"/>
      <c r="F147" s="1"/>
      <c r="G147" s="1"/>
      <c r="H147" s="1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</row>
    <row r="148" spans="1:116" ht="24" customHeight="1">
      <c r="A148" s="1"/>
      <c r="B148" s="1"/>
      <c r="C148" s="215"/>
      <c r="D148" s="1"/>
      <c r="E148" s="1"/>
      <c r="F148" s="1"/>
      <c r="G148" s="1"/>
      <c r="H148" s="1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</row>
    <row r="149" spans="1:116" ht="24" customHeight="1">
      <c r="A149" s="1"/>
      <c r="B149" s="1"/>
      <c r="C149" s="215"/>
      <c r="D149" s="1"/>
      <c r="E149" s="1"/>
      <c r="F149" s="1"/>
      <c r="G149" s="1"/>
      <c r="H149" s="1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</row>
    <row r="150" spans="1:116" ht="24" customHeight="1">
      <c r="A150" s="1"/>
      <c r="B150" s="1"/>
      <c r="C150" s="215"/>
      <c r="D150" s="1"/>
      <c r="E150" s="1"/>
      <c r="F150" s="1"/>
      <c r="G150" s="1"/>
      <c r="H150" s="1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</row>
    <row r="151" spans="1:116" ht="24" customHeight="1">
      <c r="A151" s="1"/>
      <c r="B151" s="1"/>
      <c r="C151" s="215"/>
      <c r="D151" s="1"/>
      <c r="E151" s="1"/>
      <c r="F151" s="1"/>
      <c r="G151" s="1"/>
      <c r="H151" s="1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</row>
    <row r="152" spans="1:116" ht="24" customHeight="1">
      <c r="A152" s="1"/>
      <c r="B152" s="1"/>
      <c r="C152" s="215"/>
      <c r="D152" s="1"/>
      <c r="E152" s="1"/>
      <c r="F152" s="1"/>
      <c r="G152" s="1"/>
      <c r="H152" s="1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</row>
    <row r="153" spans="1:116" ht="24" customHeight="1">
      <c r="A153" s="1"/>
      <c r="B153" s="1"/>
      <c r="C153" s="215"/>
      <c r="D153" s="1"/>
      <c r="E153" s="1"/>
      <c r="F153" s="1"/>
      <c r="G153" s="1"/>
      <c r="H153" s="1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</row>
    <row r="154" spans="1:116" ht="24" customHeight="1">
      <c r="A154" s="1"/>
      <c r="B154" s="1"/>
      <c r="C154" s="215"/>
      <c r="D154" s="1"/>
      <c r="E154" s="1"/>
      <c r="F154" s="1"/>
      <c r="G154" s="1"/>
      <c r="H154" s="1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</row>
    <row r="155" spans="1:116" ht="24" customHeight="1">
      <c r="A155" s="1"/>
      <c r="B155" s="1"/>
      <c r="C155" s="215"/>
      <c r="D155" s="1"/>
      <c r="E155" s="1"/>
      <c r="F155" s="1"/>
      <c r="G155" s="1"/>
      <c r="H155" s="1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</row>
    <row r="156" spans="1:116" ht="24" customHeight="1">
      <c r="A156" s="1"/>
      <c r="B156" s="1"/>
      <c r="C156" s="215"/>
      <c r="D156" s="1"/>
      <c r="E156" s="1"/>
      <c r="F156" s="1"/>
      <c r="G156" s="1"/>
      <c r="H156" s="1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</row>
    <row r="157" spans="1:116" ht="24" customHeight="1">
      <c r="A157" s="1"/>
      <c r="B157" s="1"/>
      <c r="C157" s="215"/>
      <c r="D157" s="1"/>
      <c r="E157" s="1"/>
      <c r="F157" s="1"/>
      <c r="G157" s="1"/>
      <c r="H157" s="1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</row>
    <row r="158" spans="1:116" ht="24" customHeight="1">
      <c r="A158" s="1"/>
      <c r="B158" s="1"/>
      <c r="C158" s="215"/>
      <c r="D158" s="1"/>
      <c r="E158" s="1"/>
      <c r="F158" s="1"/>
      <c r="G158" s="1"/>
      <c r="H158" s="1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</row>
    <row r="159" spans="1:116" ht="24" customHeight="1">
      <c r="A159" s="1"/>
      <c r="B159" s="1"/>
      <c r="C159" s="215"/>
      <c r="D159" s="1"/>
      <c r="E159" s="1"/>
      <c r="F159" s="1"/>
      <c r="G159" s="1"/>
      <c r="H159" s="1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</row>
    <row r="160" spans="1:116" ht="24" customHeight="1">
      <c r="A160" s="1"/>
      <c r="B160" s="1"/>
      <c r="C160" s="215"/>
      <c r="D160" s="1"/>
      <c r="E160" s="1"/>
      <c r="F160" s="1"/>
      <c r="G160" s="1"/>
      <c r="H160" s="1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</row>
    <row r="161" spans="1:116" ht="24" customHeight="1">
      <c r="A161" s="1"/>
      <c r="B161" s="1"/>
      <c r="C161" s="215"/>
      <c r="D161" s="1"/>
      <c r="E161" s="1"/>
      <c r="F161" s="1"/>
      <c r="G161" s="1"/>
      <c r="H161" s="1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</row>
    <row r="162" spans="1:116" ht="24" customHeight="1">
      <c r="A162" s="1"/>
      <c r="B162" s="1"/>
      <c r="C162" s="215"/>
      <c r="D162" s="1"/>
      <c r="E162" s="1"/>
      <c r="F162" s="1"/>
      <c r="G162" s="1"/>
      <c r="H162" s="1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</row>
    <row r="163" spans="1:116" ht="24" customHeight="1">
      <c r="A163" s="1"/>
      <c r="B163" s="1"/>
      <c r="C163" s="215"/>
      <c r="D163" s="1"/>
      <c r="E163" s="1"/>
      <c r="F163" s="1"/>
      <c r="G163" s="1"/>
      <c r="H163" s="1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</row>
    <row r="164" spans="1:116" ht="24" customHeight="1">
      <c r="A164" s="1"/>
      <c r="B164" s="1"/>
      <c r="C164" s="215"/>
      <c r="D164" s="1"/>
      <c r="E164" s="1"/>
      <c r="F164" s="1"/>
      <c r="G164" s="1"/>
      <c r="H164" s="1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</row>
    <row r="165" spans="1:116" ht="24" customHeight="1">
      <c r="A165" s="1"/>
      <c r="B165" s="1"/>
      <c r="C165" s="215"/>
      <c r="D165" s="1"/>
      <c r="E165" s="1"/>
      <c r="F165" s="1"/>
      <c r="G165" s="1"/>
      <c r="H165" s="1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</row>
    <row r="166" spans="1:116" ht="24" customHeight="1">
      <c r="A166" s="1"/>
      <c r="B166" s="1"/>
      <c r="C166" s="215"/>
      <c r="D166" s="1"/>
      <c r="E166" s="1"/>
      <c r="F166" s="1"/>
      <c r="G166" s="1"/>
      <c r="H166" s="1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</row>
    <row r="167" spans="1:116" ht="24" customHeight="1">
      <c r="A167" s="1"/>
      <c r="B167" s="1"/>
      <c r="C167" s="215"/>
      <c r="D167" s="1"/>
      <c r="E167" s="1"/>
      <c r="F167" s="1"/>
      <c r="G167" s="1"/>
      <c r="H167" s="1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</row>
    <row r="168" spans="1:116" ht="24" customHeight="1">
      <c r="A168" s="1"/>
      <c r="B168" s="1"/>
      <c r="C168" s="215"/>
      <c r="D168" s="1"/>
      <c r="E168" s="1"/>
      <c r="F168" s="1"/>
      <c r="G168" s="1"/>
      <c r="H168" s="1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</row>
    <row r="169" spans="1:116" ht="24" customHeight="1">
      <c r="A169" s="1"/>
      <c r="B169" s="1"/>
      <c r="C169" s="215"/>
      <c r="D169" s="1"/>
      <c r="E169" s="1"/>
      <c r="F169" s="1"/>
      <c r="G169" s="1"/>
      <c r="H169" s="1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</row>
    <row r="170" spans="1:116" ht="24" customHeight="1">
      <c r="A170" s="1"/>
      <c r="B170" s="1"/>
      <c r="C170" s="215"/>
      <c r="D170" s="1"/>
      <c r="E170" s="1"/>
      <c r="F170" s="1"/>
      <c r="G170" s="1"/>
      <c r="H170" s="1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</row>
    <row r="171" spans="1:116" ht="24" customHeight="1">
      <c r="A171" s="1"/>
      <c r="B171" s="1"/>
      <c r="C171" s="215"/>
      <c r="D171" s="1"/>
      <c r="E171" s="1"/>
      <c r="F171" s="1"/>
      <c r="G171" s="1"/>
      <c r="H171" s="1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</row>
    <row r="172" spans="1:116" ht="24" customHeight="1">
      <c r="A172" s="1"/>
      <c r="B172" s="1"/>
      <c r="C172" s="215"/>
      <c r="D172" s="1"/>
      <c r="E172" s="1"/>
      <c r="F172" s="1"/>
      <c r="G172" s="1"/>
      <c r="H172" s="1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</row>
    <row r="173" spans="1:116" ht="24" customHeight="1">
      <c r="A173" s="1"/>
      <c r="B173" s="1"/>
      <c r="C173" s="215"/>
      <c r="D173" s="1"/>
      <c r="E173" s="1"/>
      <c r="F173" s="1"/>
      <c r="G173" s="1"/>
      <c r="H173" s="1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</row>
    <row r="174" spans="1:116" ht="24" customHeight="1">
      <c r="A174" s="1"/>
      <c r="B174" s="1"/>
      <c r="C174" s="215"/>
      <c r="D174" s="1"/>
      <c r="E174" s="1"/>
      <c r="F174" s="1"/>
      <c r="G174" s="1"/>
      <c r="H174" s="1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</row>
    <row r="175" spans="1:116" ht="24" customHeight="1">
      <c r="A175" s="1"/>
      <c r="B175" s="1"/>
      <c r="C175" s="215"/>
      <c r="D175" s="1"/>
      <c r="E175" s="1"/>
      <c r="F175" s="1"/>
      <c r="G175" s="1"/>
      <c r="H175" s="1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</row>
    <row r="176" spans="1:116" ht="24" customHeight="1">
      <c r="A176" s="1"/>
      <c r="B176" s="1"/>
      <c r="C176" s="215"/>
      <c r="D176" s="1"/>
      <c r="E176" s="1"/>
      <c r="F176" s="1"/>
      <c r="G176" s="1"/>
      <c r="H176" s="1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</row>
    <row r="177" spans="1:116" ht="24" customHeight="1">
      <c r="A177" s="1"/>
      <c r="B177" s="1"/>
      <c r="C177" s="215"/>
      <c r="D177" s="1"/>
      <c r="E177" s="1"/>
      <c r="F177" s="1"/>
      <c r="G177" s="1"/>
      <c r="H177" s="1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</row>
    <row r="178" spans="1:116" ht="24" customHeight="1">
      <c r="A178" s="1"/>
      <c r="B178" s="1"/>
      <c r="C178" s="215"/>
      <c r="D178" s="1"/>
      <c r="E178" s="1"/>
      <c r="F178" s="1"/>
      <c r="G178" s="1"/>
      <c r="H178" s="1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</row>
    <row r="179" spans="1:116" ht="24" customHeight="1">
      <c r="A179" s="1"/>
      <c r="B179" s="1"/>
      <c r="C179" s="215"/>
      <c r="D179" s="1"/>
      <c r="E179" s="1"/>
      <c r="F179" s="1"/>
      <c r="G179" s="1"/>
      <c r="H179" s="1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</row>
    <row r="180" spans="1:116" ht="24" customHeight="1">
      <c r="A180" s="1"/>
      <c r="B180" s="1"/>
      <c r="C180" s="215"/>
      <c r="D180" s="1"/>
      <c r="E180" s="1"/>
      <c r="F180" s="1"/>
      <c r="G180" s="1"/>
      <c r="H180" s="1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</row>
    <row r="181" spans="1:116" ht="24" customHeight="1">
      <c r="A181" s="1"/>
      <c r="B181" s="1"/>
      <c r="C181" s="215"/>
      <c r="D181" s="1"/>
      <c r="E181" s="1"/>
      <c r="F181" s="1"/>
      <c r="G181" s="1"/>
      <c r="H181" s="1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</row>
    <row r="182" spans="1:116" ht="24" customHeight="1">
      <c r="A182" s="1"/>
      <c r="B182" s="1"/>
      <c r="C182" s="215"/>
      <c r="D182" s="1"/>
      <c r="E182" s="1"/>
      <c r="F182" s="1"/>
      <c r="G182" s="1"/>
      <c r="H182" s="1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</row>
    <row r="183" spans="1:116" ht="24" customHeight="1">
      <c r="A183" s="1"/>
      <c r="B183" s="1"/>
      <c r="C183" s="215"/>
      <c r="D183" s="1"/>
      <c r="E183" s="1"/>
      <c r="F183" s="1"/>
      <c r="G183" s="1"/>
      <c r="H183" s="1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</row>
    <row r="184" spans="1:116" ht="24" customHeight="1">
      <c r="A184" s="1"/>
      <c r="B184" s="1"/>
      <c r="C184" s="215"/>
      <c r="D184" s="1"/>
      <c r="E184" s="1"/>
      <c r="F184" s="1"/>
      <c r="G184" s="1"/>
      <c r="H184" s="1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</row>
    <row r="185" spans="1:116" ht="24" customHeight="1">
      <c r="A185" s="1"/>
      <c r="B185" s="1"/>
      <c r="C185" s="215"/>
      <c r="D185" s="1"/>
      <c r="E185" s="1"/>
      <c r="F185" s="1"/>
      <c r="G185" s="1"/>
      <c r="H185" s="1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</row>
    <row r="186" spans="1:116" ht="24" customHeight="1">
      <c r="A186" s="1"/>
      <c r="B186" s="1"/>
      <c r="C186" s="215"/>
      <c r="D186" s="1"/>
      <c r="E186" s="1"/>
      <c r="F186" s="1"/>
      <c r="G186" s="1"/>
      <c r="H186" s="1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</row>
    <row r="187" spans="1:116" ht="24" customHeight="1">
      <c r="A187" s="1"/>
      <c r="B187" s="1"/>
      <c r="C187" s="215"/>
      <c r="D187" s="1"/>
      <c r="E187" s="1"/>
      <c r="F187" s="1"/>
      <c r="G187" s="1"/>
      <c r="H187" s="1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</row>
    <row r="188" spans="1:116" ht="24" customHeight="1">
      <c r="A188" s="1"/>
      <c r="B188" s="1"/>
      <c r="C188" s="215"/>
      <c r="D188" s="1"/>
      <c r="E188" s="1"/>
      <c r="F188" s="1"/>
      <c r="G188" s="1"/>
      <c r="H188" s="1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</row>
    <row r="189" spans="1:116" ht="24" customHeight="1">
      <c r="A189" s="1"/>
      <c r="B189" s="1"/>
      <c r="C189" s="215"/>
      <c r="D189" s="1"/>
      <c r="E189" s="1"/>
      <c r="F189" s="1"/>
      <c r="G189" s="1"/>
      <c r="H189" s="1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</row>
    <row r="190" spans="1:116" ht="24" customHeight="1">
      <c r="A190" s="1"/>
      <c r="B190" s="1"/>
      <c r="C190" s="215"/>
      <c r="D190" s="1"/>
      <c r="E190" s="1"/>
      <c r="F190" s="1"/>
      <c r="G190" s="1"/>
      <c r="H190" s="1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</row>
    <row r="191" spans="1:116" ht="24" customHeight="1">
      <c r="A191" s="1"/>
      <c r="B191" s="1"/>
      <c r="C191" s="215"/>
      <c r="D191" s="1"/>
      <c r="E191" s="1"/>
      <c r="F191" s="1"/>
      <c r="G191" s="1"/>
      <c r="H191" s="1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</row>
    <row r="192" spans="1:116" ht="24" customHeight="1">
      <c r="A192" s="1"/>
      <c r="B192" s="1"/>
      <c r="C192" s="215"/>
      <c r="D192" s="1"/>
      <c r="E192" s="1"/>
      <c r="F192" s="1"/>
      <c r="G192" s="1"/>
      <c r="H192" s="1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</row>
    <row r="193" spans="1:116" ht="24" customHeight="1">
      <c r="A193" s="1"/>
      <c r="B193" s="1"/>
      <c r="C193" s="215"/>
      <c r="D193" s="1"/>
      <c r="E193" s="1"/>
      <c r="F193" s="1"/>
      <c r="G193" s="1"/>
      <c r="H193" s="1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</row>
    <row r="194" spans="1:116" ht="24" customHeight="1">
      <c r="A194" s="1"/>
      <c r="B194" s="1"/>
      <c r="C194" s="215"/>
      <c r="D194" s="1"/>
      <c r="E194" s="1"/>
      <c r="F194" s="1"/>
      <c r="G194" s="1"/>
      <c r="H194" s="1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</row>
    <row r="195" spans="1:116" ht="24" customHeight="1">
      <c r="A195" s="1"/>
      <c r="B195" s="1"/>
      <c r="C195" s="215"/>
      <c r="D195" s="1"/>
      <c r="E195" s="1"/>
      <c r="F195" s="1"/>
      <c r="G195" s="1"/>
      <c r="H195" s="1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</row>
    <row r="196" spans="1:116" ht="24" customHeight="1">
      <c r="A196" s="1"/>
      <c r="B196" s="1"/>
      <c r="C196" s="215"/>
      <c r="D196" s="1"/>
      <c r="E196" s="1"/>
      <c r="F196" s="1"/>
      <c r="G196" s="1"/>
      <c r="H196" s="1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</row>
    <row r="197" spans="1:116" ht="24" customHeight="1">
      <c r="A197" s="1"/>
      <c r="B197" s="1"/>
      <c r="C197" s="215"/>
      <c r="D197" s="1"/>
      <c r="E197" s="1"/>
      <c r="F197" s="1"/>
      <c r="G197" s="1"/>
      <c r="H197" s="1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</row>
    <row r="198" spans="1:116" ht="24" customHeight="1">
      <c r="A198" s="1"/>
      <c r="B198" s="1"/>
      <c r="C198" s="215"/>
      <c r="D198" s="1"/>
      <c r="E198" s="1"/>
      <c r="F198" s="1"/>
      <c r="G198" s="1"/>
      <c r="H198" s="1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</row>
    <row r="199" spans="1:116" ht="24" customHeight="1">
      <c r="A199" s="1"/>
      <c r="B199" s="1"/>
      <c r="C199" s="215"/>
      <c r="D199" s="1"/>
      <c r="E199" s="1"/>
      <c r="F199" s="1"/>
      <c r="G199" s="1"/>
      <c r="H199" s="1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</row>
    <row r="200" spans="1:116" ht="24" customHeight="1">
      <c r="A200" s="1"/>
      <c r="B200" s="1"/>
      <c r="C200" s="215"/>
      <c r="D200" s="1"/>
      <c r="E200" s="1"/>
      <c r="F200" s="1"/>
      <c r="G200" s="1"/>
      <c r="H200" s="1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</row>
    <row r="201" spans="1:116" ht="24" customHeight="1">
      <c r="A201" s="1"/>
      <c r="B201" s="1"/>
      <c r="C201" s="215"/>
      <c r="D201" s="1"/>
      <c r="E201" s="1"/>
      <c r="F201" s="1"/>
      <c r="G201" s="1"/>
      <c r="H201" s="1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</row>
    <row r="202" spans="1:116" ht="24" customHeight="1">
      <c r="A202" s="1"/>
      <c r="B202" s="1"/>
      <c r="C202" s="215"/>
      <c r="D202" s="1"/>
      <c r="E202" s="1"/>
      <c r="F202" s="1"/>
      <c r="G202" s="1"/>
      <c r="H202" s="1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</row>
    <row r="203" spans="1:116" ht="24" customHeight="1">
      <c r="A203" s="1"/>
      <c r="B203" s="1"/>
      <c r="C203" s="215"/>
      <c r="D203" s="1"/>
      <c r="E203" s="1"/>
      <c r="F203" s="1"/>
      <c r="G203" s="1"/>
      <c r="H203" s="1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</row>
    <row r="204" spans="1:116" ht="24" customHeight="1">
      <c r="A204" s="1"/>
      <c r="B204" s="1"/>
      <c r="C204" s="215"/>
      <c r="D204" s="1"/>
      <c r="E204" s="1"/>
      <c r="F204" s="1"/>
      <c r="G204" s="1"/>
      <c r="H204" s="1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</row>
    <row r="205" spans="1:116" ht="24" customHeight="1">
      <c r="A205" s="1"/>
      <c r="B205" s="1"/>
      <c r="C205" s="215"/>
      <c r="D205" s="1"/>
      <c r="E205" s="1"/>
      <c r="F205" s="1"/>
      <c r="G205" s="1"/>
      <c r="H205" s="1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  <c r="DI205" s="1"/>
      <c r="DJ205" s="1"/>
      <c r="DK205" s="1"/>
      <c r="DL205" s="1"/>
    </row>
    <row r="206" spans="1:116" ht="24" customHeight="1">
      <c r="A206" s="1"/>
      <c r="B206" s="1"/>
      <c r="C206" s="215"/>
      <c r="D206" s="1"/>
      <c r="E206" s="1"/>
      <c r="F206" s="1"/>
      <c r="G206" s="1"/>
      <c r="H206" s="1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  <c r="DI206" s="1"/>
      <c r="DJ206" s="1"/>
      <c r="DK206" s="1"/>
      <c r="DL206" s="1"/>
    </row>
    <row r="207" spans="1:116" ht="24" customHeight="1">
      <c r="A207" s="1"/>
      <c r="B207" s="1"/>
      <c r="C207" s="215"/>
      <c r="D207" s="1"/>
      <c r="E207" s="1"/>
      <c r="F207" s="1"/>
      <c r="G207" s="1"/>
      <c r="H207" s="1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  <c r="DI207" s="1"/>
      <c r="DJ207" s="1"/>
      <c r="DK207" s="1"/>
      <c r="DL207" s="1"/>
    </row>
    <row r="208" spans="1:116" ht="24" customHeight="1">
      <c r="A208" s="1"/>
      <c r="B208" s="1"/>
      <c r="C208" s="215"/>
      <c r="D208" s="1"/>
      <c r="E208" s="1"/>
      <c r="F208" s="1"/>
      <c r="G208" s="1"/>
      <c r="H208" s="1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  <c r="DI208" s="1"/>
      <c r="DJ208" s="1"/>
      <c r="DK208" s="1"/>
      <c r="DL208" s="1"/>
    </row>
    <row r="209" spans="1:116" ht="24" customHeight="1">
      <c r="A209" s="1"/>
      <c r="B209" s="1"/>
      <c r="C209" s="215"/>
      <c r="D209" s="1"/>
      <c r="E209" s="1"/>
      <c r="F209" s="1"/>
      <c r="G209" s="1"/>
      <c r="H209" s="1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  <c r="DI209" s="1"/>
      <c r="DJ209" s="1"/>
      <c r="DK209" s="1"/>
      <c r="DL209" s="1"/>
    </row>
    <row r="210" spans="1:116" ht="24" customHeight="1">
      <c r="A210" s="1"/>
      <c r="B210" s="1"/>
      <c r="C210" s="215"/>
      <c r="D210" s="1"/>
      <c r="E210" s="1"/>
      <c r="F210" s="1"/>
      <c r="G210" s="1"/>
      <c r="H210" s="1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  <c r="DI210" s="1"/>
      <c r="DJ210" s="1"/>
      <c r="DK210" s="1"/>
      <c r="DL210" s="1"/>
    </row>
    <row r="211" spans="1:116" ht="24" customHeight="1">
      <c r="A211" s="1"/>
      <c r="B211" s="1"/>
      <c r="C211" s="215"/>
      <c r="D211" s="1"/>
      <c r="E211" s="1"/>
      <c r="F211" s="1"/>
      <c r="G211" s="1"/>
      <c r="H211" s="1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  <c r="DI211" s="1"/>
      <c r="DJ211" s="1"/>
      <c r="DK211" s="1"/>
      <c r="DL211" s="1"/>
    </row>
    <row r="212" spans="1:116" ht="24" customHeight="1">
      <c r="A212" s="1"/>
      <c r="B212" s="1"/>
      <c r="C212" s="215"/>
      <c r="D212" s="1"/>
      <c r="E212" s="1"/>
      <c r="F212" s="1"/>
      <c r="G212" s="1"/>
      <c r="H212" s="1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  <c r="DI212" s="1"/>
      <c r="DJ212" s="1"/>
      <c r="DK212" s="1"/>
      <c r="DL212" s="1"/>
    </row>
    <row r="213" spans="1:116" ht="24" customHeight="1">
      <c r="A213" s="1"/>
      <c r="B213" s="1"/>
      <c r="C213" s="215"/>
      <c r="D213" s="1"/>
      <c r="E213" s="1"/>
      <c r="F213" s="1"/>
      <c r="G213" s="1"/>
      <c r="H213" s="1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  <c r="DI213" s="1"/>
      <c r="DJ213" s="1"/>
      <c r="DK213" s="1"/>
      <c r="DL213" s="1"/>
    </row>
    <row r="214" spans="1:116" ht="24" customHeight="1">
      <c r="A214" s="1"/>
      <c r="B214" s="1"/>
      <c r="C214" s="215"/>
      <c r="D214" s="1"/>
      <c r="E214" s="1"/>
      <c r="F214" s="1"/>
      <c r="G214" s="1"/>
      <c r="H214" s="1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  <c r="DI214" s="1"/>
      <c r="DJ214" s="1"/>
      <c r="DK214" s="1"/>
      <c r="DL214" s="1"/>
    </row>
    <row r="215" spans="1:116" ht="24" customHeight="1">
      <c r="A215" s="1"/>
      <c r="B215" s="1"/>
      <c r="C215" s="215"/>
      <c r="D215" s="1"/>
      <c r="E215" s="1"/>
      <c r="F215" s="1"/>
      <c r="G215" s="1"/>
      <c r="H215" s="1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  <c r="DI215" s="1"/>
      <c r="DJ215" s="1"/>
      <c r="DK215" s="1"/>
      <c r="DL215" s="1"/>
    </row>
    <row r="216" spans="1:116" ht="24" customHeight="1">
      <c r="A216" s="1"/>
      <c r="B216" s="1"/>
      <c r="C216" s="215"/>
      <c r="D216" s="1"/>
      <c r="E216" s="1"/>
      <c r="F216" s="1"/>
      <c r="G216" s="1"/>
      <c r="H216" s="1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  <c r="DI216" s="1"/>
      <c r="DJ216" s="1"/>
      <c r="DK216" s="1"/>
      <c r="DL216" s="1"/>
    </row>
    <row r="217" spans="1:116" ht="24" customHeight="1">
      <c r="A217" s="1"/>
      <c r="B217" s="1"/>
      <c r="C217" s="215"/>
      <c r="D217" s="1"/>
      <c r="E217" s="1"/>
      <c r="F217" s="1"/>
      <c r="G217" s="1"/>
      <c r="H217" s="1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  <c r="DI217" s="1"/>
      <c r="DJ217" s="1"/>
      <c r="DK217" s="1"/>
      <c r="DL217" s="1"/>
    </row>
    <row r="218" spans="1:116" ht="24" customHeight="1">
      <c r="A218" s="1"/>
      <c r="B218" s="1"/>
      <c r="C218" s="215"/>
      <c r="D218" s="1"/>
      <c r="E218" s="1"/>
      <c r="F218" s="1"/>
      <c r="G218" s="1"/>
      <c r="H218" s="1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</row>
    <row r="219" spans="1:116" ht="24" customHeight="1">
      <c r="A219" s="1"/>
      <c r="B219" s="1"/>
      <c r="C219" s="215"/>
      <c r="D219" s="1"/>
      <c r="E219" s="1"/>
      <c r="F219" s="1"/>
      <c r="G219" s="1"/>
      <c r="H219" s="1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  <c r="DI219" s="1"/>
      <c r="DJ219" s="1"/>
      <c r="DK219" s="1"/>
      <c r="DL219" s="1"/>
    </row>
    <row r="220" spans="1:116" ht="24" customHeight="1">
      <c r="A220" s="1"/>
      <c r="B220" s="1"/>
      <c r="C220" s="215"/>
      <c r="D220" s="1"/>
      <c r="E220" s="1"/>
      <c r="F220" s="1"/>
      <c r="G220" s="1"/>
      <c r="H220" s="1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  <c r="DI220" s="1"/>
      <c r="DJ220" s="1"/>
      <c r="DK220" s="1"/>
      <c r="DL220" s="1"/>
    </row>
    <row r="221" spans="1:116" ht="24" customHeight="1">
      <c r="A221" s="1"/>
      <c r="B221" s="1"/>
      <c r="C221" s="215"/>
      <c r="D221" s="1"/>
      <c r="E221" s="1"/>
      <c r="F221" s="1"/>
      <c r="G221" s="1"/>
      <c r="H221" s="1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  <c r="DI221" s="1"/>
      <c r="DJ221" s="1"/>
      <c r="DK221" s="1"/>
      <c r="DL221" s="1"/>
    </row>
    <row r="222" spans="1:116" ht="24" customHeight="1">
      <c r="A222" s="1"/>
      <c r="B222" s="1"/>
      <c r="C222" s="215"/>
      <c r="D222" s="1"/>
      <c r="E222" s="1"/>
      <c r="F222" s="1"/>
      <c r="G222" s="1"/>
      <c r="H222" s="1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  <c r="DI222" s="1"/>
      <c r="DJ222" s="1"/>
      <c r="DK222" s="1"/>
      <c r="DL222" s="1"/>
    </row>
    <row r="223" spans="1:116" ht="24" customHeight="1">
      <c r="A223" s="1"/>
      <c r="B223" s="1"/>
      <c r="C223" s="215"/>
      <c r="D223" s="1"/>
      <c r="E223" s="1"/>
      <c r="F223" s="1"/>
      <c r="G223" s="1"/>
      <c r="H223" s="1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  <c r="DI223" s="1"/>
      <c r="DJ223" s="1"/>
      <c r="DK223" s="1"/>
      <c r="DL223" s="1"/>
    </row>
    <row r="224" spans="1:116" ht="24" customHeight="1">
      <c r="A224" s="1"/>
      <c r="B224" s="1"/>
      <c r="C224" s="215"/>
      <c r="D224" s="1"/>
      <c r="E224" s="1"/>
      <c r="F224" s="1"/>
      <c r="G224" s="1"/>
      <c r="H224" s="1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  <c r="DI224" s="1"/>
      <c r="DJ224" s="1"/>
      <c r="DK224" s="1"/>
      <c r="DL224" s="1"/>
    </row>
    <row r="225" spans="1:116" ht="24" customHeight="1">
      <c r="A225" s="1"/>
      <c r="B225" s="1"/>
      <c r="C225" s="215"/>
      <c r="D225" s="1"/>
      <c r="E225" s="1"/>
      <c r="F225" s="1"/>
      <c r="G225" s="1"/>
      <c r="H225" s="1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  <c r="DI225" s="1"/>
      <c r="DJ225" s="1"/>
      <c r="DK225" s="1"/>
      <c r="DL225" s="1"/>
    </row>
    <row r="226" spans="1:116" ht="24" customHeight="1">
      <c r="A226" s="1"/>
      <c r="B226" s="1"/>
      <c r="C226" s="215"/>
      <c r="D226" s="1"/>
      <c r="E226" s="1"/>
      <c r="F226" s="1"/>
      <c r="G226" s="1"/>
      <c r="H226" s="1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  <c r="DI226" s="1"/>
      <c r="DJ226" s="1"/>
      <c r="DK226" s="1"/>
      <c r="DL226" s="1"/>
    </row>
    <row r="227" spans="1:116" ht="24" customHeight="1">
      <c r="A227" s="1"/>
      <c r="B227" s="1"/>
      <c r="C227" s="215"/>
      <c r="D227" s="1"/>
      <c r="E227" s="1"/>
      <c r="F227" s="1"/>
      <c r="G227" s="1"/>
      <c r="H227" s="1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  <c r="DI227" s="1"/>
      <c r="DJ227" s="1"/>
      <c r="DK227" s="1"/>
      <c r="DL227" s="1"/>
    </row>
    <row r="228" spans="1:116" ht="24" customHeight="1">
      <c r="A228" s="1"/>
      <c r="B228" s="1"/>
      <c r="C228" s="215"/>
      <c r="D228" s="1"/>
      <c r="E228" s="1"/>
      <c r="F228" s="1"/>
      <c r="G228" s="1"/>
      <c r="H228" s="1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  <c r="DI228" s="1"/>
      <c r="DJ228" s="1"/>
      <c r="DK228" s="1"/>
      <c r="DL228" s="1"/>
    </row>
    <row r="229" spans="1:116" ht="24" customHeight="1">
      <c r="A229" s="1"/>
      <c r="B229" s="1"/>
      <c r="C229" s="215"/>
      <c r="D229" s="1"/>
      <c r="E229" s="1"/>
      <c r="F229" s="1"/>
      <c r="G229" s="1"/>
      <c r="H229" s="1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  <c r="DI229" s="1"/>
      <c r="DJ229" s="1"/>
      <c r="DK229" s="1"/>
      <c r="DL229" s="1"/>
    </row>
    <row r="230" spans="1:116" ht="24" customHeight="1">
      <c r="A230" s="1"/>
      <c r="B230" s="1"/>
      <c r="C230" s="215"/>
      <c r="D230" s="1"/>
      <c r="E230" s="1"/>
      <c r="F230" s="1"/>
      <c r="G230" s="1"/>
      <c r="H230" s="1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  <c r="DI230" s="1"/>
      <c r="DJ230" s="1"/>
      <c r="DK230" s="1"/>
      <c r="DL230" s="1"/>
    </row>
    <row r="231" spans="1:116" ht="24" customHeight="1">
      <c r="A231" s="1"/>
      <c r="B231" s="1"/>
      <c r="C231" s="215"/>
      <c r="D231" s="1"/>
      <c r="E231" s="1"/>
      <c r="F231" s="1"/>
      <c r="G231" s="1"/>
      <c r="H231" s="1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  <c r="DI231" s="1"/>
      <c r="DJ231" s="1"/>
      <c r="DK231" s="1"/>
      <c r="DL231" s="1"/>
    </row>
    <row r="232" spans="1:116" ht="24" customHeight="1">
      <c r="A232" s="1"/>
      <c r="B232" s="1"/>
      <c r="C232" s="215"/>
      <c r="D232" s="1"/>
      <c r="E232" s="1"/>
      <c r="F232" s="1"/>
      <c r="G232" s="1"/>
      <c r="H232" s="1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  <c r="DI232" s="1"/>
      <c r="DJ232" s="1"/>
      <c r="DK232" s="1"/>
      <c r="DL232" s="1"/>
    </row>
    <row r="233" spans="1:116" ht="24" customHeight="1">
      <c r="A233" s="1"/>
      <c r="B233" s="1"/>
      <c r="C233" s="215"/>
      <c r="D233" s="1"/>
      <c r="E233" s="1"/>
      <c r="F233" s="1"/>
      <c r="G233" s="1"/>
      <c r="H233" s="1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  <c r="DI233" s="1"/>
      <c r="DJ233" s="1"/>
      <c r="DK233" s="1"/>
      <c r="DL233" s="1"/>
    </row>
    <row r="234" spans="1:116" ht="24" customHeight="1">
      <c r="A234" s="1"/>
      <c r="B234" s="1"/>
      <c r="C234" s="215"/>
      <c r="D234" s="1"/>
      <c r="E234" s="1"/>
      <c r="F234" s="1"/>
      <c r="G234" s="1"/>
      <c r="H234" s="1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  <c r="DI234" s="1"/>
      <c r="DJ234" s="1"/>
      <c r="DK234" s="1"/>
      <c r="DL234" s="1"/>
    </row>
    <row r="235" spans="1:116" ht="24" customHeight="1">
      <c r="A235" s="1"/>
      <c r="B235" s="1"/>
      <c r="C235" s="215"/>
      <c r="D235" s="1"/>
      <c r="E235" s="1"/>
      <c r="F235" s="1"/>
      <c r="G235" s="1"/>
      <c r="H235" s="1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  <c r="DI235" s="1"/>
      <c r="DJ235" s="1"/>
      <c r="DK235" s="1"/>
      <c r="DL235" s="1"/>
    </row>
    <row r="236" spans="1:116" ht="24" customHeight="1">
      <c r="A236" s="1"/>
      <c r="B236" s="1"/>
      <c r="C236" s="215"/>
      <c r="D236" s="1"/>
      <c r="E236" s="1"/>
      <c r="F236" s="1"/>
      <c r="G236" s="1"/>
      <c r="H236" s="1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  <c r="DI236" s="1"/>
      <c r="DJ236" s="1"/>
      <c r="DK236" s="1"/>
      <c r="DL236" s="1"/>
    </row>
    <row r="237" spans="1:116" ht="24" customHeight="1">
      <c r="A237" s="1"/>
      <c r="B237" s="1"/>
      <c r="C237" s="215"/>
      <c r="D237" s="1"/>
      <c r="E237" s="1"/>
      <c r="F237" s="1"/>
      <c r="G237" s="1"/>
      <c r="H237" s="1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  <c r="DI237" s="1"/>
      <c r="DJ237" s="1"/>
      <c r="DK237" s="1"/>
      <c r="DL237" s="1"/>
    </row>
    <row r="238" spans="1:116" ht="24" customHeight="1">
      <c r="A238" s="1"/>
      <c r="B238" s="1"/>
      <c r="C238" s="215"/>
      <c r="D238" s="1"/>
      <c r="E238" s="1"/>
      <c r="F238" s="1"/>
      <c r="G238" s="1"/>
      <c r="H238" s="1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  <c r="DI238" s="1"/>
      <c r="DJ238" s="1"/>
      <c r="DK238" s="1"/>
      <c r="DL238" s="1"/>
    </row>
    <row r="239" spans="1:116" ht="24" customHeight="1">
      <c r="A239" s="1"/>
      <c r="B239" s="1"/>
      <c r="C239" s="215"/>
      <c r="D239" s="1"/>
      <c r="E239" s="1"/>
      <c r="F239" s="1"/>
      <c r="G239" s="1"/>
      <c r="H239" s="1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  <c r="DI239" s="1"/>
      <c r="DJ239" s="1"/>
      <c r="DK239" s="1"/>
      <c r="DL239" s="1"/>
    </row>
    <row r="240" spans="1:116" ht="24" customHeight="1">
      <c r="A240" s="1"/>
      <c r="B240" s="1"/>
      <c r="C240" s="215"/>
      <c r="D240" s="1"/>
      <c r="E240" s="1"/>
      <c r="F240" s="1"/>
      <c r="G240" s="1"/>
      <c r="H240" s="1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  <c r="DI240" s="1"/>
      <c r="DJ240" s="1"/>
      <c r="DK240" s="1"/>
      <c r="DL240" s="1"/>
    </row>
    <row r="241" spans="1:116" ht="24" customHeight="1">
      <c r="A241" s="1"/>
      <c r="B241" s="1"/>
      <c r="C241" s="215"/>
      <c r="D241" s="1"/>
      <c r="E241" s="1"/>
      <c r="F241" s="1"/>
      <c r="G241" s="1"/>
      <c r="H241" s="1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  <c r="DI241" s="1"/>
      <c r="DJ241" s="1"/>
      <c r="DK241" s="1"/>
      <c r="DL241" s="1"/>
    </row>
    <row r="242" spans="1:116" ht="24" customHeight="1">
      <c r="A242" s="1"/>
      <c r="B242" s="1"/>
      <c r="C242" s="215"/>
      <c r="D242" s="1"/>
      <c r="E242" s="1"/>
      <c r="F242" s="1"/>
      <c r="G242" s="1"/>
      <c r="H242" s="1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  <c r="DI242" s="1"/>
      <c r="DJ242" s="1"/>
      <c r="DK242" s="1"/>
      <c r="DL242" s="1"/>
    </row>
    <row r="243" spans="1:116" ht="24" customHeight="1">
      <c r="A243" s="1"/>
      <c r="B243" s="1"/>
      <c r="C243" s="215"/>
      <c r="D243" s="1"/>
      <c r="E243" s="1"/>
      <c r="F243" s="1"/>
      <c r="G243" s="1"/>
      <c r="H243" s="1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  <c r="DI243" s="1"/>
      <c r="DJ243" s="1"/>
      <c r="DK243" s="1"/>
      <c r="DL243" s="1"/>
    </row>
    <row r="244" spans="1:116" ht="24" customHeight="1">
      <c r="A244" s="1"/>
      <c r="B244" s="1"/>
      <c r="C244" s="215"/>
      <c r="D244" s="1"/>
      <c r="E244" s="1"/>
      <c r="F244" s="1"/>
      <c r="G244" s="1"/>
      <c r="H244" s="1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  <c r="DI244" s="1"/>
      <c r="DJ244" s="1"/>
      <c r="DK244" s="1"/>
      <c r="DL244" s="1"/>
    </row>
    <row r="245" spans="1:116" ht="24" customHeight="1">
      <c r="A245" s="1"/>
      <c r="B245" s="1"/>
      <c r="C245" s="215"/>
      <c r="D245" s="1"/>
      <c r="E245" s="1"/>
      <c r="F245" s="1"/>
      <c r="G245" s="1"/>
      <c r="H245" s="1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  <c r="DI245" s="1"/>
      <c r="DJ245" s="1"/>
      <c r="DK245" s="1"/>
      <c r="DL245" s="1"/>
    </row>
    <row r="246" spans="1:116" ht="24" customHeight="1">
      <c r="A246" s="1"/>
      <c r="B246" s="1"/>
      <c r="C246" s="215"/>
      <c r="D246" s="1"/>
      <c r="E246" s="1"/>
      <c r="F246" s="1"/>
      <c r="G246" s="1"/>
      <c r="H246" s="1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</row>
    <row r="247" spans="1:116" ht="24" customHeight="1">
      <c r="A247" s="1"/>
      <c r="B247" s="1"/>
      <c r="C247" s="215"/>
      <c r="D247" s="1"/>
      <c r="E247" s="1"/>
      <c r="F247" s="1"/>
      <c r="G247" s="1"/>
      <c r="H247" s="1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  <c r="DI247" s="1"/>
      <c r="DJ247" s="1"/>
      <c r="DK247" s="1"/>
      <c r="DL247" s="1"/>
    </row>
    <row r="248" spans="1:116" ht="24" customHeight="1">
      <c r="A248" s="1"/>
      <c r="B248" s="1"/>
      <c r="C248" s="215"/>
      <c r="D248" s="1"/>
      <c r="E248" s="1"/>
      <c r="F248" s="1"/>
      <c r="G248" s="1"/>
      <c r="H248" s="1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  <c r="DI248" s="1"/>
      <c r="DJ248" s="1"/>
      <c r="DK248" s="1"/>
      <c r="DL248" s="1"/>
    </row>
    <row r="249" spans="1:116" ht="24" customHeight="1">
      <c r="A249" s="1"/>
      <c r="B249" s="1"/>
      <c r="C249" s="215"/>
      <c r="D249" s="1"/>
      <c r="E249" s="1"/>
      <c r="F249" s="1"/>
      <c r="G249" s="1"/>
      <c r="H249" s="1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  <c r="DI249" s="1"/>
      <c r="DJ249" s="1"/>
      <c r="DK249" s="1"/>
      <c r="DL249" s="1"/>
    </row>
    <row r="250" spans="1:116" ht="24" customHeight="1">
      <c r="A250" s="1"/>
      <c r="B250" s="1"/>
      <c r="C250" s="215"/>
      <c r="D250" s="1"/>
      <c r="E250" s="1"/>
      <c r="F250" s="1"/>
      <c r="G250" s="1"/>
      <c r="H250" s="1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  <c r="DI250" s="1"/>
      <c r="DJ250" s="1"/>
      <c r="DK250" s="1"/>
      <c r="DL250" s="1"/>
    </row>
    <row r="251" spans="1:116" ht="24" customHeight="1">
      <c r="A251" s="1"/>
      <c r="B251" s="1"/>
      <c r="C251" s="215"/>
      <c r="D251" s="1"/>
      <c r="E251" s="1"/>
      <c r="F251" s="1"/>
      <c r="G251" s="1"/>
      <c r="H251" s="1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  <c r="DI251" s="1"/>
      <c r="DJ251" s="1"/>
      <c r="DK251" s="1"/>
      <c r="DL251" s="1"/>
    </row>
    <row r="252" spans="1:116" ht="24" customHeight="1">
      <c r="A252" s="1"/>
      <c r="B252" s="1"/>
      <c r="C252" s="215"/>
      <c r="D252" s="1"/>
      <c r="E252" s="1"/>
      <c r="F252" s="1"/>
      <c r="G252" s="1"/>
      <c r="H252" s="1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  <c r="DI252" s="1"/>
      <c r="DJ252" s="1"/>
      <c r="DK252" s="1"/>
      <c r="DL252" s="1"/>
    </row>
    <row r="253" spans="1:116" ht="24" customHeight="1">
      <c r="A253" s="1"/>
      <c r="B253" s="1"/>
      <c r="C253" s="215"/>
      <c r="D253" s="1"/>
      <c r="E253" s="1"/>
      <c r="F253" s="1"/>
      <c r="G253" s="1"/>
      <c r="H253" s="1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  <c r="DI253" s="1"/>
      <c r="DJ253" s="1"/>
      <c r="DK253" s="1"/>
      <c r="DL253" s="1"/>
    </row>
    <row r="254" spans="1:116" ht="24" customHeight="1">
      <c r="A254" s="1"/>
      <c r="B254" s="1"/>
      <c r="C254" s="215"/>
      <c r="D254" s="1"/>
      <c r="E254" s="1"/>
      <c r="F254" s="1"/>
      <c r="G254" s="1"/>
      <c r="H254" s="1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  <c r="DI254" s="1"/>
      <c r="DJ254" s="1"/>
      <c r="DK254" s="1"/>
      <c r="DL254" s="1"/>
    </row>
  </sheetData>
  <mergeCells count="43">
    <mergeCell ref="D28:G28"/>
    <mergeCell ref="D30:G30"/>
    <mergeCell ref="D40:G40"/>
    <mergeCell ref="D37:G37"/>
    <mergeCell ref="D52:G52"/>
    <mergeCell ref="D54:G54"/>
    <mergeCell ref="D50:G50"/>
    <mergeCell ref="D47:G47"/>
    <mergeCell ref="D45:G45"/>
    <mergeCell ref="D35:G35"/>
    <mergeCell ref="D23:G23"/>
    <mergeCell ref="CJ3:CV3"/>
    <mergeCell ref="CW3:DL3"/>
    <mergeCell ref="CL4:CO4"/>
    <mergeCell ref="H3:AJ3"/>
    <mergeCell ref="CQ5:CS5"/>
    <mergeCell ref="DI5:DL5"/>
    <mergeCell ref="CX4:DL4"/>
    <mergeCell ref="CQ4:CW4"/>
    <mergeCell ref="BA4:BN4"/>
    <mergeCell ref="AM4:AZ4"/>
    <mergeCell ref="AQ5:AZ5"/>
    <mergeCell ref="AM5:AP5"/>
    <mergeCell ref="BO4:CA4"/>
    <mergeCell ref="BR5:CA5"/>
    <mergeCell ref="CG5:CI5"/>
    <mergeCell ref="CX5:DH5"/>
    <mergeCell ref="CV5:CW5"/>
    <mergeCell ref="CL5:CM5"/>
    <mergeCell ref="CN5:CO5"/>
    <mergeCell ref="A4:G4"/>
    <mergeCell ref="D19:G19"/>
    <mergeCell ref="D14:G14"/>
    <mergeCell ref="BA5:BD5"/>
    <mergeCell ref="BE5:BN5"/>
    <mergeCell ref="R5:AA5"/>
    <mergeCell ref="K5:O5"/>
    <mergeCell ref="CB3:CI3"/>
    <mergeCell ref="AM3:BH3"/>
    <mergeCell ref="BO3:BU3"/>
    <mergeCell ref="AC4:AL4"/>
    <mergeCell ref="J4:AA4"/>
    <mergeCell ref="CG4:CI4"/>
  </mergeCells>
  <pageMargins left="0.19685039370078741" right="0" top="0.39370078740157483" bottom="0.19685039370078741" header="0" footer="0"/>
  <pageSetup paperSize="9" scale="64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DH961"/>
  <sheetViews>
    <sheetView workbookViewId="0">
      <pane xSplit="3" ySplit="7" topLeftCell="D8" activePane="bottomRight" state="frozen"/>
      <selection pane="topRight" activeCell="D1" sqref="D1"/>
      <selection pane="bottomLeft" activeCell="A8" sqref="A8"/>
      <selection pane="bottomRight" activeCell="D8" sqref="D8"/>
    </sheetView>
  </sheetViews>
  <sheetFormatPr defaultColWidth="12.625" defaultRowHeight="15" customHeight="1"/>
  <cols>
    <col min="1" max="1" width="2.75" customWidth="1"/>
    <col min="2" max="2" width="3.875" customWidth="1"/>
    <col min="3" max="3" width="10.5" customWidth="1"/>
    <col min="4" max="4" width="7.125" customWidth="1"/>
    <col min="5" max="5" width="6.75" customWidth="1"/>
    <col min="6" max="6" width="5.625" customWidth="1"/>
    <col min="7" max="7" width="5.375" customWidth="1"/>
    <col min="8" max="8" width="6.5" customWidth="1"/>
    <col min="9" max="9" width="9.625" customWidth="1"/>
    <col min="10" max="10" width="12.25" customWidth="1"/>
    <col min="11" max="11" width="10.25" customWidth="1"/>
    <col min="12" max="12" width="7.25" customWidth="1"/>
    <col min="13" max="13" width="7.875" customWidth="1"/>
    <col min="14" max="14" width="8.875" customWidth="1"/>
    <col min="15" max="15" width="8.25" customWidth="1"/>
    <col min="16" max="16" width="8.625" customWidth="1"/>
    <col min="17" max="23" width="8.875" customWidth="1"/>
    <col min="24" max="24" width="11" customWidth="1"/>
    <col min="25" max="25" width="5.125" customWidth="1"/>
    <col min="26" max="26" width="8.125" customWidth="1"/>
    <col min="27" max="27" width="8.875" customWidth="1"/>
    <col min="28" max="28" width="6.625" customWidth="1"/>
    <col min="29" max="29" width="5.125" customWidth="1"/>
    <col min="30" max="30" width="4.875" customWidth="1"/>
    <col min="31" max="31" width="6.375" customWidth="1"/>
    <col min="32" max="32" width="7.25" customWidth="1"/>
    <col min="33" max="33" width="8.625" customWidth="1"/>
    <col min="34" max="34" width="7.25" customWidth="1"/>
    <col min="35" max="38" width="8.75" customWidth="1"/>
    <col min="39" max="48" width="10.375" customWidth="1"/>
    <col min="49" max="52" width="9.25" customWidth="1"/>
    <col min="53" max="62" width="10.25" customWidth="1"/>
    <col min="63" max="63" width="6" customWidth="1"/>
    <col min="64" max="64" width="23.25" customWidth="1"/>
    <col min="65" max="65" width="9.25" customWidth="1"/>
    <col min="66" max="75" width="8.875" customWidth="1"/>
    <col min="76" max="76" width="8.125" customWidth="1"/>
    <col min="77" max="77" width="8.75" customWidth="1"/>
    <col min="78" max="78" width="8.5" customWidth="1"/>
    <col min="79" max="79" width="9.5" customWidth="1"/>
    <col min="80" max="80" width="7.875" customWidth="1"/>
    <col min="81" max="81" width="5.75" customWidth="1"/>
    <col min="82" max="83" width="6" customWidth="1"/>
    <col min="84" max="84" width="10" customWidth="1"/>
    <col min="85" max="85" width="9.5" customWidth="1"/>
    <col min="86" max="87" width="5.5" customWidth="1"/>
    <col min="88" max="88" width="6.125" customWidth="1"/>
    <col min="89" max="89" width="12.125" customWidth="1"/>
    <col min="90" max="92" width="6.125" customWidth="1"/>
    <col min="93" max="93" width="7.875" customWidth="1"/>
    <col min="94" max="95" width="6.5" customWidth="1"/>
    <col min="96" max="96" width="6.625" customWidth="1"/>
    <col min="97" max="97" width="6.5" customWidth="1"/>
    <col min="98" max="112" width="9.125" customWidth="1"/>
  </cols>
  <sheetData>
    <row r="1" spans="1:112" ht="24" customHeight="1">
      <c r="A1" s="1"/>
      <c r="B1" s="2"/>
      <c r="C1" s="2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4"/>
      <c r="AA1" s="4"/>
      <c r="AB1" s="4"/>
      <c r="AC1" s="4"/>
      <c r="AD1" s="4"/>
      <c r="AE1" s="4"/>
      <c r="AF1" s="4"/>
      <c r="AG1" s="4"/>
      <c r="AH1" s="4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4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</row>
    <row r="2" spans="1:112" ht="24" customHeight="1">
      <c r="A2" s="1" t="str">
        <f>'แบบ1_1 หมู่บ้าน'!A2</f>
        <v>ข้อมูล ณ วันที่ 26 เดือนธันวาคม พ.ศ.2561</v>
      </c>
      <c r="B2" s="1"/>
      <c r="C2" s="1"/>
      <c r="D2" s="1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9"/>
      <c r="Z2" s="9"/>
      <c r="AA2" s="9"/>
      <c r="AB2" s="9"/>
      <c r="AC2" s="9"/>
      <c r="AD2" s="9"/>
      <c r="AE2" s="9"/>
      <c r="AF2" s="9"/>
      <c r="AG2" s="9"/>
      <c r="AH2" s="9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1"/>
      <c r="BM2" s="1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</row>
    <row r="3" spans="1:112" ht="19.5" customHeight="1">
      <c r="A3" s="14"/>
      <c r="B3" s="16"/>
      <c r="C3" s="17"/>
      <c r="D3" s="246" t="s">
        <v>3</v>
      </c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247"/>
      <c r="AB3" s="247"/>
      <c r="AC3" s="247"/>
      <c r="AD3" s="247"/>
      <c r="AE3" s="247"/>
      <c r="AF3" s="248"/>
      <c r="AG3" s="18"/>
      <c r="AH3" s="18"/>
      <c r="AI3" s="246" t="s">
        <v>3</v>
      </c>
      <c r="AJ3" s="247"/>
      <c r="AK3" s="247"/>
      <c r="AL3" s="247"/>
      <c r="AM3" s="247"/>
      <c r="AN3" s="247"/>
      <c r="AO3" s="247"/>
      <c r="AP3" s="247"/>
      <c r="AQ3" s="247"/>
      <c r="AR3" s="247"/>
      <c r="AS3" s="247"/>
      <c r="AT3" s="247"/>
      <c r="AU3" s="247"/>
      <c r="AV3" s="247"/>
      <c r="AW3" s="247"/>
      <c r="AX3" s="247"/>
      <c r="AY3" s="247"/>
      <c r="AZ3" s="247"/>
      <c r="BA3" s="247"/>
      <c r="BB3" s="247"/>
      <c r="BC3" s="247"/>
      <c r="BD3" s="247"/>
      <c r="BE3" s="247"/>
      <c r="BF3" s="247"/>
      <c r="BG3" s="248"/>
      <c r="BH3" s="21"/>
      <c r="BI3" s="21"/>
      <c r="BJ3" s="21"/>
      <c r="BK3" s="246" t="s">
        <v>3</v>
      </c>
      <c r="BL3" s="247"/>
      <c r="BM3" s="247"/>
      <c r="BN3" s="247"/>
      <c r="BO3" s="247"/>
      <c r="BP3" s="247"/>
      <c r="BQ3" s="247"/>
      <c r="BR3" s="247"/>
      <c r="BS3" s="247"/>
      <c r="BT3" s="248"/>
      <c r="BU3" s="23"/>
      <c r="BV3" s="23"/>
      <c r="BW3" s="23"/>
      <c r="BX3" s="243" t="s">
        <v>11</v>
      </c>
      <c r="BY3" s="244"/>
      <c r="BZ3" s="244"/>
      <c r="CA3" s="244"/>
      <c r="CB3" s="244"/>
      <c r="CC3" s="244"/>
      <c r="CD3" s="244"/>
      <c r="CE3" s="245"/>
      <c r="CF3" s="243" t="s">
        <v>11</v>
      </c>
      <c r="CG3" s="244"/>
      <c r="CH3" s="244"/>
      <c r="CI3" s="244"/>
      <c r="CJ3" s="244"/>
      <c r="CK3" s="244"/>
      <c r="CL3" s="244"/>
      <c r="CM3" s="244"/>
      <c r="CN3" s="244"/>
      <c r="CO3" s="244"/>
      <c r="CP3" s="244"/>
      <c r="CQ3" s="244"/>
      <c r="CR3" s="244"/>
      <c r="CS3" s="245"/>
      <c r="CT3" s="243" t="s">
        <v>11</v>
      </c>
      <c r="CU3" s="244"/>
      <c r="CV3" s="244"/>
      <c r="CW3" s="244"/>
      <c r="CX3" s="244"/>
      <c r="CY3" s="244"/>
      <c r="CZ3" s="244"/>
      <c r="DA3" s="244"/>
      <c r="DB3" s="244"/>
      <c r="DC3" s="244"/>
      <c r="DD3" s="244"/>
      <c r="DE3" s="244"/>
      <c r="DF3" s="244"/>
      <c r="DG3" s="244"/>
      <c r="DH3" s="283"/>
    </row>
    <row r="4" spans="1:112" ht="19.5" customHeight="1">
      <c r="A4" s="286" t="s">
        <v>18</v>
      </c>
      <c r="B4" s="287"/>
      <c r="C4" s="34" t="s">
        <v>26</v>
      </c>
      <c r="D4" s="31" t="s">
        <v>20</v>
      </c>
      <c r="E4" s="31" t="s">
        <v>20</v>
      </c>
      <c r="F4" s="252" t="s">
        <v>21</v>
      </c>
      <c r="G4" s="250"/>
      <c r="H4" s="250"/>
      <c r="I4" s="250"/>
      <c r="J4" s="250"/>
      <c r="K4" s="250"/>
      <c r="L4" s="250"/>
      <c r="M4" s="250"/>
      <c r="N4" s="250"/>
      <c r="O4" s="250"/>
      <c r="P4" s="250"/>
      <c r="Q4" s="250"/>
      <c r="R4" s="250"/>
      <c r="S4" s="250"/>
      <c r="T4" s="250"/>
      <c r="U4" s="250"/>
      <c r="V4" s="250"/>
      <c r="W4" s="251"/>
      <c r="X4" s="37" t="s">
        <v>20</v>
      </c>
      <c r="Y4" s="282" t="s">
        <v>28</v>
      </c>
      <c r="Z4" s="250"/>
      <c r="AA4" s="250"/>
      <c r="AB4" s="250"/>
      <c r="AC4" s="250"/>
      <c r="AD4" s="250"/>
      <c r="AE4" s="250"/>
      <c r="AF4" s="250"/>
      <c r="AG4" s="250"/>
      <c r="AH4" s="251"/>
      <c r="AI4" s="276" t="s">
        <v>24</v>
      </c>
      <c r="AJ4" s="250"/>
      <c r="AK4" s="250"/>
      <c r="AL4" s="250"/>
      <c r="AM4" s="250"/>
      <c r="AN4" s="250"/>
      <c r="AO4" s="250"/>
      <c r="AP4" s="250"/>
      <c r="AQ4" s="250"/>
      <c r="AR4" s="250"/>
      <c r="AS4" s="250"/>
      <c r="AT4" s="250"/>
      <c r="AU4" s="250"/>
      <c r="AV4" s="251"/>
      <c r="AW4" s="275" t="s">
        <v>25</v>
      </c>
      <c r="AX4" s="250"/>
      <c r="AY4" s="250"/>
      <c r="AZ4" s="250"/>
      <c r="BA4" s="250"/>
      <c r="BB4" s="250"/>
      <c r="BC4" s="250"/>
      <c r="BD4" s="250"/>
      <c r="BE4" s="250"/>
      <c r="BF4" s="250"/>
      <c r="BG4" s="250"/>
      <c r="BH4" s="250"/>
      <c r="BI4" s="250"/>
      <c r="BJ4" s="251"/>
      <c r="BK4" s="252" t="s">
        <v>35</v>
      </c>
      <c r="BL4" s="250"/>
      <c r="BM4" s="250"/>
      <c r="BN4" s="250"/>
      <c r="BO4" s="250"/>
      <c r="BP4" s="250"/>
      <c r="BQ4" s="250"/>
      <c r="BR4" s="250"/>
      <c r="BS4" s="250"/>
      <c r="BT4" s="250"/>
      <c r="BU4" s="250"/>
      <c r="BV4" s="250"/>
      <c r="BW4" s="251"/>
      <c r="BX4" s="42"/>
      <c r="BY4" s="44"/>
      <c r="BZ4" s="44"/>
      <c r="CA4" s="46"/>
      <c r="CB4" s="47" t="s">
        <v>20</v>
      </c>
      <c r="CC4" s="259" t="s">
        <v>43</v>
      </c>
      <c r="CD4" s="247"/>
      <c r="CE4" s="260"/>
      <c r="CF4" s="50" t="s">
        <v>48</v>
      </c>
      <c r="CG4" s="47" t="s">
        <v>51</v>
      </c>
      <c r="CH4" s="267" t="s">
        <v>52</v>
      </c>
      <c r="CI4" s="244"/>
      <c r="CJ4" s="244"/>
      <c r="CK4" s="245"/>
      <c r="CL4" s="51" t="s">
        <v>20</v>
      </c>
      <c r="CM4" s="274" t="s">
        <v>53</v>
      </c>
      <c r="CN4" s="250"/>
      <c r="CO4" s="250"/>
      <c r="CP4" s="250"/>
      <c r="CQ4" s="250"/>
      <c r="CR4" s="250"/>
      <c r="CS4" s="251"/>
      <c r="CT4" s="284" t="s">
        <v>63</v>
      </c>
      <c r="CU4" s="254"/>
      <c r="CV4" s="254"/>
      <c r="CW4" s="254"/>
      <c r="CX4" s="254"/>
      <c r="CY4" s="254"/>
      <c r="CZ4" s="254"/>
      <c r="DA4" s="254"/>
      <c r="DB4" s="254"/>
      <c r="DC4" s="254"/>
      <c r="DD4" s="254"/>
      <c r="DE4" s="254"/>
      <c r="DF4" s="254"/>
      <c r="DG4" s="254"/>
      <c r="DH4" s="285"/>
    </row>
    <row r="5" spans="1:112" ht="19.5" customHeight="1">
      <c r="A5" s="54"/>
      <c r="B5" s="55"/>
      <c r="C5" s="34" t="s">
        <v>64</v>
      </c>
      <c r="D5" s="56" t="s">
        <v>65</v>
      </c>
      <c r="E5" s="56" t="s">
        <v>66</v>
      </c>
      <c r="F5" s="58"/>
      <c r="G5" s="279" t="s">
        <v>67</v>
      </c>
      <c r="H5" s="244"/>
      <c r="I5" s="244"/>
      <c r="J5" s="244"/>
      <c r="K5" s="245"/>
      <c r="L5" s="60" t="s">
        <v>68</v>
      </c>
      <c r="M5" s="60" t="s">
        <v>51</v>
      </c>
      <c r="N5" s="278" t="s">
        <v>69</v>
      </c>
      <c r="O5" s="244"/>
      <c r="P5" s="244"/>
      <c r="Q5" s="244"/>
      <c r="R5" s="244"/>
      <c r="S5" s="244"/>
      <c r="T5" s="244"/>
      <c r="U5" s="244"/>
      <c r="V5" s="244"/>
      <c r="W5" s="245"/>
      <c r="X5" s="62" t="s">
        <v>70</v>
      </c>
      <c r="Y5" s="63" t="s">
        <v>72</v>
      </c>
      <c r="Z5" s="64" t="s">
        <v>72</v>
      </c>
      <c r="AA5" s="64" t="s">
        <v>72</v>
      </c>
      <c r="AB5" s="64" t="s">
        <v>72</v>
      </c>
      <c r="AC5" s="64" t="s">
        <v>72</v>
      </c>
      <c r="AD5" s="64" t="s">
        <v>72</v>
      </c>
      <c r="AE5" s="64" t="s">
        <v>72</v>
      </c>
      <c r="AF5" s="64" t="s">
        <v>72</v>
      </c>
      <c r="AG5" s="64" t="s">
        <v>72</v>
      </c>
      <c r="AH5" s="66" t="s">
        <v>72</v>
      </c>
      <c r="AI5" s="277" t="s">
        <v>20</v>
      </c>
      <c r="AJ5" s="244"/>
      <c r="AK5" s="244"/>
      <c r="AL5" s="245"/>
      <c r="AM5" s="258" t="s">
        <v>69</v>
      </c>
      <c r="AN5" s="244"/>
      <c r="AO5" s="244"/>
      <c r="AP5" s="244"/>
      <c r="AQ5" s="244"/>
      <c r="AR5" s="244"/>
      <c r="AS5" s="244"/>
      <c r="AT5" s="244"/>
      <c r="AU5" s="244"/>
      <c r="AV5" s="245"/>
      <c r="AW5" s="257" t="s">
        <v>73</v>
      </c>
      <c r="AX5" s="244"/>
      <c r="AY5" s="244"/>
      <c r="AZ5" s="245"/>
      <c r="BA5" s="258" t="s">
        <v>69</v>
      </c>
      <c r="BB5" s="244"/>
      <c r="BC5" s="244"/>
      <c r="BD5" s="244"/>
      <c r="BE5" s="244"/>
      <c r="BF5" s="244"/>
      <c r="BG5" s="244"/>
      <c r="BH5" s="244"/>
      <c r="BI5" s="244"/>
      <c r="BJ5" s="245"/>
      <c r="BK5" s="67" t="s">
        <v>20</v>
      </c>
      <c r="BL5" s="60" t="s">
        <v>74</v>
      </c>
      <c r="BM5" s="60" t="s">
        <v>20</v>
      </c>
      <c r="BN5" s="258" t="s">
        <v>69</v>
      </c>
      <c r="BO5" s="244"/>
      <c r="BP5" s="244"/>
      <c r="BQ5" s="244"/>
      <c r="BR5" s="244"/>
      <c r="BS5" s="244"/>
      <c r="BT5" s="244"/>
      <c r="BU5" s="244"/>
      <c r="BV5" s="244"/>
      <c r="BW5" s="245"/>
      <c r="BX5" s="68" t="s">
        <v>75</v>
      </c>
      <c r="BY5" s="68" t="s">
        <v>76</v>
      </c>
      <c r="BZ5" s="68" t="s">
        <v>76</v>
      </c>
      <c r="CA5" s="68" t="s">
        <v>77</v>
      </c>
      <c r="CB5" s="69" t="s">
        <v>78</v>
      </c>
      <c r="CC5" s="261" t="s">
        <v>79</v>
      </c>
      <c r="CD5" s="262"/>
      <c r="CE5" s="263"/>
      <c r="CF5" s="70" t="s">
        <v>80</v>
      </c>
      <c r="CG5" s="69" t="s">
        <v>65</v>
      </c>
      <c r="CH5" s="267" t="s">
        <v>82</v>
      </c>
      <c r="CI5" s="245"/>
      <c r="CJ5" s="267" t="s">
        <v>83</v>
      </c>
      <c r="CK5" s="245"/>
      <c r="CL5" s="71" t="s">
        <v>84</v>
      </c>
      <c r="CM5" s="268" t="s">
        <v>85</v>
      </c>
      <c r="CN5" s="244"/>
      <c r="CO5" s="245"/>
      <c r="CP5" s="72" t="s">
        <v>86</v>
      </c>
      <c r="CQ5" s="72" t="s">
        <v>87</v>
      </c>
      <c r="CR5" s="265" t="s">
        <v>88</v>
      </c>
      <c r="CS5" s="266"/>
      <c r="CT5" s="264" t="s">
        <v>89</v>
      </c>
      <c r="CU5" s="244"/>
      <c r="CV5" s="244"/>
      <c r="CW5" s="244"/>
      <c r="CX5" s="244"/>
      <c r="CY5" s="244"/>
      <c r="CZ5" s="244"/>
      <c r="DA5" s="244"/>
      <c r="DB5" s="244"/>
      <c r="DC5" s="244"/>
      <c r="DD5" s="245"/>
      <c r="DE5" s="269" t="s">
        <v>90</v>
      </c>
      <c r="DF5" s="247"/>
      <c r="DG5" s="247"/>
      <c r="DH5" s="270"/>
    </row>
    <row r="6" spans="1:112" ht="19.5" customHeight="1">
      <c r="A6" s="54"/>
      <c r="B6" s="55"/>
      <c r="C6" s="34" t="s">
        <v>91</v>
      </c>
      <c r="D6" s="56" t="s">
        <v>92</v>
      </c>
      <c r="E6" s="56"/>
      <c r="F6" s="73" t="s">
        <v>20</v>
      </c>
      <c r="G6" s="74" t="s">
        <v>87</v>
      </c>
      <c r="H6" s="88" t="s">
        <v>93</v>
      </c>
      <c r="I6" s="88" t="s">
        <v>94</v>
      </c>
      <c r="J6" s="88" t="s">
        <v>95</v>
      </c>
      <c r="K6" s="88" t="s">
        <v>96</v>
      </c>
      <c r="L6" s="77" t="s">
        <v>20</v>
      </c>
      <c r="M6" s="77" t="s">
        <v>97</v>
      </c>
      <c r="N6" s="78" t="s">
        <v>98</v>
      </c>
      <c r="O6" s="78" t="s">
        <v>99</v>
      </c>
      <c r="P6" s="78" t="s">
        <v>100</v>
      </c>
      <c r="Q6" s="79" t="s">
        <v>101</v>
      </c>
      <c r="R6" s="79" t="s">
        <v>102</v>
      </c>
      <c r="S6" s="79" t="s">
        <v>103</v>
      </c>
      <c r="T6" s="79" t="s">
        <v>104</v>
      </c>
      <c r="U6" s="79" t="s">
        <v>105</v>
      </c>
      <c r="V6" s="79" t="s">
        <v>106</v>
      </c>
      <c r="W6" s="79" t="s">
        <v>107</v>
      </c>
      <c r="X6" s="91" t="s">
        <v>108</v>
      </c>
      <c r="Y6" s="63" t="s">
        <v>87</v>
      </c>
      <c r="Z6" s="64" t="s">
        <v>109</v>
      </c>
      <c r="AA6" s="64" t="s">
        <v>110</v>
      </c>
      <c r="AB6" s="64" t="s">
        <v>111</v>
      </c>
      <c r="AC6" s="64" t="s">
        <v>112</v>
      </c>
      <c r="AD6" s="64" t="s">
        <v>113</v>
      </c>
      <c r="AE6" s="64" t="s">
        <v>114</v>
      </c>
      <c r="AF6" s="64" t="s">
        <v>115</v>
      </c>
      <c r="AG6" s="64" t="s">
        <v>116</v>
      </c>
      <c r="AH6" s="66" t="s">
        <v>117</v>
      </c>
      <c r="AI6" s="82" t="s">
        <v>118</v>
      </c>
      <c r="AJ6" s="83" t="s">
        <v>119</v>
      </c>
      <c r="AK6" s="83" t="s">
        <v>120</v>
      </c>
      <c r="AL6" s="83" t="s">
        <v>117</v>
      </c>
      <c r="AM6" s="84" t="s">
        <v>98</v>
      </c>
      <c r="AN6" s="84" t="s">
        <v>99</v>
      </c>
      <c r="AO6" s="84" t="s">
        <v>100</v>
      </c>
      <c r="AP6" s="85" t="s">
        <v>101</v>
      </c>
      <c r="AQ6" s="85" t="s">
        <v>102</v>
      </c>
      <c r="AR6" s="85" t="s">
        <v>103</v>
      </c>
      <c r="AS6" s="85" t="s">
        <v>104</v>
      </c>
      <c r="AT6" s="85" t="s">
        <v>105</v>
      </c>
      <c r="AU6" s="85" t="s">
        <v>106</v>
      </c>
      <c r="AV6" s="85" t="s">
        <v>107</v>
      </c>
      <c r="AW6" s="86" t="s">
        <v>121</v>
      </c>
      <c r="AX6" s="87" t="s">
        <v>122</v>
      </c>
      <c r="AY6" s="87" t="s">
        <v>123</v>
      </c>
      <c r="AZ6" s="87" t="s">
        <v>117</v>
      </c>
      <c r="BA6" s="89" t="s">
        <v>98</v>
      </c>
      <c r="BB6" s="89" t="s">
        <v>99</v>
      </c>
      <c r="BC6" s="89" t="s">
        <v>100</v>
      </c>
      <c r="BD6" s="90" t="s">
        <v>101</v>
      </c>
      <c r="BE6" s="90" t="s">
        <v>102</v>
      </c>
      <c r="BF6" s="90" t="s">
        <v>103</v>
      </c>
      <c r="BG6" s="90" t="s">
        <v>104</v>
      </c>
      <c r="BH6" s="90" t="s">
        <v>105</v>
      </c>
      <c r="BI6" s="90" t="s">
        <v>106</v>
      </c>
      <c r="BJ6" s="90" t="s">
        <v>107</v>
      </c>
      <c r="BK6" s="73" t="s">
        <v>8</v>
      </c>
      <c r="BL6" s="92"/>
      <c r="BM6" s="77" t="s">
        <v>124</v>
      </c>
      <c r="BN6" s="84" t="s">
        <v>98</v>
      </c>
      <c r="BO6" s="84" t="s">
        <v>99</v>
      </c>
      <c r="BP6" s="84" t="s">
        <v>100</v>
      </c>
      <c r="BQ6" s="84" t="s">
        <v>101</v>
      </c>
      <c r="BR6" s="84" t="s">
        <v>102</v>
      </c>
      <c r="BS6" s="84" t="s">
        <v>103</v>
      </c>
      <c r="BT6" s="84" t="s">
        <v>104</v>
      </c>
      <c r="BU6" s="84" t="s">
        <v>105</v>
      </c>
      <c r="BV6" s="84" t="s">
        <v>106</v>
      </c>
      <c r="BW6" s="84" t="s">
        <v>107</v>
      </c>
      <c r="BX6" s="64" t="s">
        <v>125</v>
      </c>
      <c r="BY6" s="64" t="s">
        <v>126</v>
      </c>
      <c r="BZ6" s="64" t="s">
        <v>127</v>
      </c>
      <c r="CA6" s="64" t="s">
        <v>128</v>
      </c>
      <c r="CB6" s="69" t="s">
        <v>129</v>
      </c>
      <c r="CC6" s="68" t="s">
        <v>130</v>
      </c>
      <c r="CD6" s="68" t="s">
        <v>131</v>
      </c>
      <c r="CE6" s="93" t="s">
        <v>68</v>
      </c>
      <c r="CF6" s="70" t="s">
        <v>132</v>
      </c>
      <c r="CG6" s="69" t="s">
        <v>134</v>
      </c>
      <c r="CH6" s="93" t="s">
        <v>135</v>
      </c>
      <c r="CI6" s="93" t="s">
        <v>137</v>
      </c>
      <c r="CJ6" s="93" t="s">
        <v>97</v>
      </c>
      <c r="CK6" s="68" t="s">
        <v>138</v>
      </c>
      <c r="CL6" s="71" t="s">
        <v>139</v>
      </c>
      <c r="CM6" s="94" t="s">
        <v>140</v>
      </c>
      <c r="CN6" s="95" t="s">
        <v>97</v>
      </c>
      <c r="CO6" s="95" t="s">
        <v>141</v>
      </c>
      <c r="CP6" s="96" t="s">
        <v>142</v>
      </c>
      <c r="CQ6" s="96" t="s">
        <v>142</v>
      </c>
      <c r="CR6" s="95" t="s">
        <v>143</v>
      </c>
      <c r="CS6" s="97" t="s">
        <v>144</v>
      </c>
      <c r="CT6" s="98" t="s">
        <v>98</v>
      </c>
      <c r="CU6" s="99" t="s">
        <v>99</v>
      </c>
      <c r="CV6" s="99" t="s">
        <v>100</v>
      </c>
      <c r="CW6" s="99" t="s">
        <v>101</v>
      </c>
      <c r="CX6" s="99" t="s">
        <v>102</v>
      </c>
      <c r="CY6" s="99" t="s">
        <v>103</v>
      </c>
      <c r="CZ6" s="99" t="s">
        <v>104</v>
      </c>
      <c r="DA6" s="99" t="s">
        <v>105</v>
      </c>
      <c r="DB6" s="99" t="s">
        <v>106</v>
      </c>
      <c r="DC6" s="99" t="s">
        <v>107</v>
      </c>
      <c r="DD6" s="99" t="s">
        <v>68</v>
      </c>
      <c r="DE6" s="101" t="s">
        <v>141</v>
      </c>
      <c r="DF6" s="102" t="s">
        <v>86</v>
      </c>
      <c r="DG6" s="101" t="s">
        <v>87</v>
      </c>
      <c r="DH6" s="103" t="s">
        <v>145</v>
      </c>
    </row>
    <row r="7" spans="1:112" ht="19.5" customHeight="1">
      <c r="A7" s="104"/>
      <c r="B7" s="106"/>
      <c r="C7" s="108"/>
      <c r="D7" s="109"/>
      <c r="E7" s="109"/>
      <c r="F7" s="110" t="s">
        <v>146</v>
      </c>
      <c r="G7" s="112"/>
      <c r="H7" s="112"/>
      <c r="I7" s="112" t="s">
        <v>147</v>
      </c>
      <c r="J7" s="112" t="s">
        <v>70</v>
      </c>
      <c r="K7" s="112" t="s">
        <v>148</v>
      </c>
      <c r="L7" s="113" t="s">
        <v>141</v>
      </c>
      <c r="M7" s="113" t="s">
        <v>144</v>
      </c>
      <c r="N7" s="114">
        <v>2561</v>
      </c>
      <c r="O7" s="114">
        <v>2561</v>
      </c>
      <c r="P7" s="114">
        <v>2561</v>
      </c>
      <c r="Q7" s="115">
        <v>2561</v>
      </c>
      <c r="R7" s="115">
        <v>2561</v>
      </c>
      <c r="S7" s="115">
        <v>2561</v>
      </c>
      <c r="T7" s="115">
        <v>2561</v>
      </c>
      <c r="U7" s="116">
        <v>2562</v>
      </c>
      <c r="V7" s="116">
        <v>2562</v>
      </c>
      <c r="W7" s="116">
        <v>2562</v>
      </c>
      <c r="X7" s="117" t="s">
        <v>149</v>
      </c>
      <c r="Y7" s="118"/>
      <c r="Z7" s="119"/>
      <c r="AA7" s="119" t="s">
        <v>150</v>
      </c>
      <c r="AB7" s="119"/>
      <c r="AC7" s="119"/>
      <c r="AD7" s="119"/>
      <c r="AE7" s="119"/>
      <c r="AF7" s="119" t="s">
        <v>151</v>
      </c>
      <c r="AG7" s="119" t="s">
        <v>152</v>
      </c>
      <c r="AH7" s="122"/>
      <c r="AI7" s="123" t="s">
        <v>142</v>
      </c>
      <c r="AJ7" s="124" t="s">
        <v>153</v>
      </c>
      <c r="AK7" s="124" t="s">
        <v>154</v>
      </c>
      <c r="AL7" s="124" t="s">
        <v>142</v>
      </c>
      <c r="AM7" s="125">
        <v>2561</v>
      </c>
      <c r="AN7" s="125">
        <v>2561</v>
      </c>
      <c r="AO7" s="125">
        <v>2561</v>
      </c>
      <c r="AP7" s="126">
        <v>2561</v>
      </c>
      <c r="AQ7" s="126">
        <v>2561</v>
      </c>
      <c r="AR7" s="126">
        <v>2561</v>
      </c>
      <c r="AS7" s="126">
        <v>2561</v>
      </c>
      <c r="AT7" s="127">
        <v>2562</v>
      </c>
      <c r="AU7" s="127">
        <v>2562</v>
      </c>
      <c r="AV7" s="127">
        <v>2562</v>
      </c>
      <c r="AW7" s="128"/>
      <c r="AX7" s="130"/>
      <c r="AY7" s="130" t="s">
        <v>87</v>
      </c>
      <c r="AZ7" s="130"/>
      <c r="BA7" s="131">
        <v>2561</v>
      </c>
      <c r="BB7" s="131">
        <v>2561</v>
      </c>
      <c r="BC7" s="131">
        <v>2561</v>
      </c>
      <c r="BD7" s="132">
        <v>2561</v>
      </c>
      <c r="BE7" s="132">
        <v>2561</v>
      </c>
      <c r="BF7" s="132">
        <v>2561</v>
      </c>
      <c r="BG7" s="132">
        <v>2561</v>
      </c>
      <c r="BH7" s="133">
        <v>2562</v>
      </c>
      <c r="BI7" s="133">
        <v>2562</v>
      </c>
      <c r="BJ7" s="133">
        <v>2562</v>
      </c>
      <c r="BK7" s="110"/>
      <c r="BL7" s="134"/>
      <c r="BM7" s="113" t="s">
        <v>156</v>
      </c>
      <c r="BN7" s="125">
        <v>2561</v>
      </c>
      <c r="BO7" s="125">
        <v>2561</v>
      </c>
      <c r="BP7" s="125">
        <v>2561</v>
      </c>
      <c r="BQ7" s="125">
        <v>2561</v>
      </c>
      <c r="BR7" s="125">
        <v>2561</v>
      </c>
      <c r="BS7" s="125">
        <v>2561</v>
      </c>
      <c r="BT7" s="125">
        <v>2561</v>
      </c>
      <c r="BU7" s="135">
        <v>2562</v>
      </c>
      <c r="BV7" s="135">
        <v>2562</v>
      </c>
      <c r="BW7" s="135">
        <v>2562</v>
      </c>
      <c r="BX7" s="136" t="s">
        <v>157</v>
      </c>
      <c r="BY7" s="136" t="s">
        <v>157</v>
      </c>
      <c r="BZ7" s="136" t="s">
        <v>129</v>
      </c>
      <c r="CA7" s="137" t="s">
        <v>158</v>
      </c>
      <c r="CB7" s="138" t="s">
        <v>144</v>
      </c>
      <c r="CC7" s="136" t="s">
        <v>159</v>
      </c>
      <c r="CD7" s="136"/>
      <c r="CE7" s="139"/>
      <c r="CF7" s="140" t="s">
        <v>161</v>
      </c>
      <c r="CG7" s="138" t="s">
        <v>162</v>
      </c>
      <c r="CH7" s="139"/>
      <c r="CI7" s="139"/>
      <c r="CJ7" s="139" t="s">
        <v>144</v>
      </c>
      <c r="CK7" s="136" t="s">
        <v>163</v>
      </c>
      <c r="CL7" s="141" t="s">
        <v>164</v>
      </c>
      <c r="CM7" s="142"/>
      <c r="CN7" s="143"/>
      <c r="CO7" s="143"/>
      <c r="CP7" s="144"/>
      <c r="CQ7" s="144"/>
      <c r="CR7" s="143"/>
      <c r="CS7" s="145"/>
      <c r="CT7" s="146">
        <v>2561</v>
      </c>
      <c r="CU7" s="147">
        <v>2561</v>
      </c>
      <c r="CV7" s="147">
        <v>2561</v>
      </c>
      <c r="CW7" s="147">
        <v>2561</v>
      </c>
      <c r="CX7" s="147">
        <v>2561</v>
      </c>
      <c r="CY7" s="147">
        <v>2561</v>
      </c>
      <c r="CZ7" s="147">
        <v>2561</v>
      </c>
      <c r="DA7" s="148">
        <v>2562</v>
      </c>
      <c r="DB7" s="148">
        <v>2562</v>
      </c>
      <c r="DC7" s="148">
        <v>2562</v>
      </c>
      <c r="DD7" s="147" t="s">
        <v>92</v>
      </c>
      <c r="DE7" s="149"/>
      <c r="DF7" s="149"/>
      <c r="DG7" s="150"/>
      <c r="DH7" s="151" t="s">
        <v>165</v>
      </c>
    </row>
    <row r="8" spans="1:112" ht="22.5" customHeight="1">
      <c r="A8" s="152" t="str">
        <f>'แบบ1_1 หมู่บ้าน'!A9</f>
        <v>ศปน.ศพช.ลำปาง</v>
      </c>
      <c r="B8" s="152"/>
      <c r="C8" s="153"/>
      <c r="D8" s="154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157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158"/>
      <c r="BY8" s="158"/>
      <c r="BZ8" s="158"/>
      <c r="CA8" s="158"/>
      <c r="CB8" s="158"/>
      <c r="CC8" s="158"/>
      <c r="CD8" s="158"/>
      <c r="CE8" s="158"/>
      <c r="CF8" s="158"/>
      <c r="CG8" s="158"/>
      <c r="CH8" s="158"/>
      <c r="CI8" s="158"/>
      <c r="CJ8" s="158"/>
      <c r="CK8" s="158"/>
      <c r="CL8" s="158"/>
      <c r="CM8" s="158"/>
      <c r="CN8" s="158"/>
      <c r="CO8" s="158"/>
      <c r="CP8" s="158"/>
      <c r="CQ8" s="158"/>
      <c r="CR8" s="158"/>
      <c r="CS8" s="158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</row>
    <row r="9" spans="1:112" ht="22.5" customHeight="1">
      <c r="A9" s="160"/>
      <c r="B9" s="162" t="str">
        <f>'แบบ1_1 หมู่บ้าน'!B11</f>
        <v>จังหวัดลำปาง</v>
      </c>
      <c r="C9" s="163"/>
      <c r="D9" s="165">
        <f>'แบบ1_1 หมู่บ้าน'!H11</f>
        <v>6412</v>
      </c>
      <c r="E9" s="165">
        <f>'แบบ1_1 หมู่บ้าน'!I11</f>
        <v>15916</v>
      </c>
      <c r="F9" s="165">
        <f>'แบบ1_1 หมู่บ้าน'!J11</f>
        <v>179</v>
      </c>
      <c r="G9" s="165">
        <f>'แบบ1_1 หมู่บ้าน'!K11</f>
        <v>139</v>
      </c>
      <c r="H9" s="165">
        <f>'แบบ1_1 หมู่บ้าน'!L11</f>
        <v>13</v>
      </c>
      <c r="I9" s="165">
        <f>'แบบ1_1 หมู่บ้าน'!M11</f>
        <v>20</v>
      </c>
      <c r="J9" s="165">
        <f>'แบบ1_1 หมู่บ้าน'!N11</f>
        <v>103</v>
      </c>
      <c r="K9" s="165">
        <f>'แบบ1_1 หมู่บ้าน'!O11</f>
        <v>25</v>
      </c>
      <c r="L9" s="165">
        <f>'แบบ1_1 หมู่บ้าน'!P11</f>
        <v>300</v>
      </c>
      <c r="M9" s="165">
        <f>'แบบ1_1 หมู่บ้าน'!Q11</f>
        <v>1393</v>
      </c>
      <c r="N9" s="165">
        <f>'แบบ1_1 หมู่บ้าน'!R11</f>
        <v>411380</v>
      </c>
      <c r="O9" s="165">
        <f>'แบบ1_1 หมู่บ้าน'!S11</f>
        <v>507070</v>
      </c>
      <c r="P9" s="165">
        <f>'แบบ1_1 หมู่บ้าน'!T11</f>
        <v>394770</v>
      </c>
      <c r="Q9" s="165">
        <f>'แบบ1_1 หมู่บ้าน'!U11</f>
        <v>396800</v>
      </c>
      <c r="R9" s="165">
        <f>'แบบ1_1 หมู่บ้าน'!V11</f>
        <v>409750</v>
      </c>
      <c r="S9" s="165">
        <f>'แบบ1_1 หมู่บ้าน'!W11</f>
        <v>453095</v>
      </c>
      <c r="T9" s="165">
        <f>'แบบ1_1 หมู่บ้าน'!X11</f>
        <v>357970</v>
      </c>
      <c r="U9" s="165">
        <f>'แบบ1_1 หมู่บ้าน'!Y11</f>
        <v>157660</v>
      </c>
      <c r="V9" s="165">
        <f>'แบบ1_1 หมู่บ้าน'!Z11</f>
        <v>22000</v>
      </c>
      <c r="W9" s="165">
        <f>'แบบ1_1 หมู่บ้าน'!AA11</f>
        <v>21500</v>
      </c>
      <c r="X9" s="165">
        <f>'แบบ1_1 หมู่บ้าน'!AB11</f>
        <v>58</v>
      </c>
      <c r="Y9" s="165">
        <f>'แบบ1_1 หมู่บ้าน'!AC11</f>
        <v>15</v>
      </c>
      <c r="Z9" s="165">
        <f>'แบบ1_1 หมู่บ้าน'!AD11</f>
        <v>4</v>
      </c>
      <c r="AA9" s="165">
        <f>'แบบ1_1 หมู่บ้าน'!AE11</f>
        <v>6</v>
      </c>
      <c r="AB9" s="165">
        <f>'แบบ1_1 หมู่บ้าน'!AF11</f>
        <v>26</v>
      </c>
      <c r="AC9" s="165">
        <f>'แบบ1_1 หมู่บ้าน'!AG11</f>
        <v>5</v>
      </c>
      <c r="AD9" s="165">
        <f>'แบบ1_1 หมู่บ้าน'!AH11</f>
        <v>8</v>
      </c>
      <c r="AE9" s="165">
        <f>'แบบ1_1 หมู่บ้าน'!AI11</f>
        <v>12</v>
      </c>
      <c r="AF9" s="165">
        <f>'แบบ1_1 หมู่บ้าน'!AJ11</f>
        <v>15</v>
      </c>
      <c r="AG9" s="165">
        <f>'แบบ1_1 หมู่บ้าน'!AK11</f>
        <v>24</v>
      </c>
      <c r="AH9" s="165">
        <f>'แบบ1_1 หมู่บ้าน'!AL11</f>
        <v>2</v>
      </c>
      <c r="AI9" s="165">
        <f>'แบบ1_1 หมู่บ้าน'!AM11</f>
        <v>72</v>
      </c>
      <c r="AJ9" s="165">
        <f>'แบบ1_1 หมู่บ้าน'!AN11</f>
        <v>215</v>
      </c>
      <c r="AK9" s="165">
        <f>'แบบ1_1 หมู่บ้าน'!AO11</f>
        <v>47</v>
      </c>
      <c r="AL9" s="165">
        <f>'แบบ1_1 หมู่บ้าน'!AP11</f>
        <v>4</v>
      </c>
      <c r="AM9" s="165">
        <f>'แบบ1_1 หมู่บ้าน'!AQ11</f>
        <v>152000</v>
      </c>
      <c r="AN9" s="165">
        <f>'แบบ1_1 หมู่บ้าน'!AR11</f>
        <v>1010000</v>
      </c>
      <c r="AO9" s="165">
        <f>'แบบ1_1 หมู่บ้าน'!AS11</f>
        <v>71800</v>
      </c>
      <c r="AP9" s="165">
        <f>'แบบ1_1 หมู่บ้าน'!AT11</f>
        <v>66600</v>
      </c>
      <c r="AQ9" s="165">
        <f>'แบบ1_1 หมู่บ้าน'!AU11</f>
        <v>68500</v>
      </c>
      <c r="AR9" s="165">
        <f>'แบบ1_1 หมู่บ้าน'!AV11</f>
        <v>72700</v>
      </c>
      <c r="AS9" s="165">
        <f>'แบบ1_1 หมู่บ้าน'!AW11</f>
        <v>95400</v>
      </c>
      <c r="AT9" s="165">
        <f>'แบบ1_1 หมู่บ้าน'!AX11</f>
        <v>27000</v>
      </c>
      <c r="AU9" s="165">
        <f>'แบบ1_1 หมู่บ้าน'!AY11</f>
        <v>0</v>
      </c>
      <c r="AV9" s="165">
        <f>'แบบ1_1 หมู่บ้าน'!AZ11</f>
        <v>0</v>
      </c>
      <c r="AW9" s="165">
        <f>'แบบ1_1 หมู่บ้าน'!BA11</f>
        <v>478</v>
      </c>
      <c r="AX9" s="165">
        <f>'แบบ1_1 หมู่บ้าน'!BB11</f>
        <v>495</v>
      </c>
      <c r="AY9" s="165">
        <f>'แบบ1_1 หมู่บ้าน'!BC11</f>
        <v>50</v>
      </c>
      <c r="AZ9" s="165">
        <f>'แบบ1_1 หมู่บ้าน'!BD11</f>
        <v>24</v>
      </c>
      <c r="BA9" s="165">
        <f>'แบบ1_1 หมู่บ้าน'!BE11</f>
        <v>658000</v>
      </c>
      <c r="BB9" s="165">
        <f>'แบบ1_1 หมู่บ้าน'!BF11</f>
        <v>887150</v>
      </c>
      <c r="BC9" s="165">
        <f>'แบบ1_1 หมู่บ้าน'!BG11</f>
        <v>365500</v>
      </c>
      <c r="BD9" s="165">
        <f>'แบบ1_1 หมู่บ้าน'!BH11</f>
        <v>388990</v>
      </c>
      <c r="BE9" s="165">
        <f>'แบบ1_1 หมู่บ้าน'!BI11</f>
        <v>378940</v>
      </c>
      <c r="BF9" s="165">
        <f>'แบบ1_1 หมู่บ้าน'!BJ11</f>
        <v>365900</v>
      </c>
      <c r="BG9" s="165">
        <f>'แบบ1_1 หมู่บ้าน'!BK11</f>
        <v>437170</v>
      </c>
      <c r="BH9" s="165">
        <f>'แบบ1_1 หมู่บ้าน'!BL11</f>
        <v>154810</v>
      </c>
      <c r="BI9" s="165">
        <f>'แบบ1_1 หมู่บ้าน'!BM11</f>
        <v>2300</v>
      </c>
      <c r="BJ9" s="165">
        <f>'แบบ1_1 หมู่บ้าน'!BN11</f>
        <v>3500</v>
      </c>
      <c r="BK9" s="165">
        <f>'แบบ1_1 หมู่บ้าน'!BO11</f>
        <v>59</v>
      </c>
      <c r="BL9" s="165">
        <f>'แบบ1_1 หมู่บ้าน'!BP11</f>
        <v>0</v>
      </c>
      <c r="BM9" s="165">
        <f>'แบบ1_1 หมู่บ้าน'!BQ11</f>
        <v>1822</v>
      </c>
      <c r="BN9" s="165">
        <f>'แบบ1_1 หมู่บ้าน'!BR11</f>
        <v>245050</v>
      </c>
      <c r="BO9" s="165">
        <f>'แบบ1_1 หมู่บ้าน'!BS11</f>
        <v>427150</v>
      </c>
      <c r="BP9" s="165">
        <f>'แบบ1_1 หมู่บ้าน'!BT11</f>
        <v>86400</v>
      </c>
      <c r="BQ9" s="165">
        <f>'แบบ1_1 หมู่บ้าน'!BU11</f>
        <v>34995</v>
      </c>
      <c r="BR9" s="165">
        <f>'แบบ1_1 หมู่บ้าน'!BV11</f>
        <v>43950</v>
      </c>
      <c r="BS9" s="165">
        <f>'แบบ1_1 หมู่บ้าน'!BW11</f>
        <v>53865</v>
      </c>
      <c r="BT9" s="165">
        <f>'แบบ1_1 หมู่บ้าน'!BX11</f>
        <v>60800</v>
      </c>
      <c r="BU9" s="165">
        <f>'แบบ1_1 หมู่บ้าน'!BY11</f>
        <v>24200</v>
      </c>
      <c r="BV9" s="165">
        <f>'แบบ1_1 หมู่บ้าน'!BZ11</f>
        <v>2000</v>
      </c>
      <c r="BW9" s="165">
        <f>'แบบ1_1 หมู่บ้าน'!CA11</f>
        <v>2200</v>
      </c>
      <c r="BX9" s="165">
        <f>'แบบ1_1 หมู่บ้าน'!CB11</f>
        <v>30</v>
      </c>
      <c r="BY9" s="165">
        <f>'แบบ1_1 หมู่บ้าน'!CC11</f>
        <v>30</v>
      </c>
      <c r="BZ9" s="165">
        <f>'แบบ1_1 หมู่บ้าน'!CD11</f>
        <v>14</v>
      </c>
      <c r="CA9" s="165">
        <f>'แบบ1_1 หมู่บ้าน'!CE11</f>
        <v>17</v>
      </c>
      <c r="CB9" s="165">
        <f>'แบบ1_1 หมู่บ้าน'!CF11</f>
        <v>93</v>
      </c>
      <c r="CC9" s="165">
        <f>'แบบ1_1 หมู่บ้าน'!CG11</f>
        <v>824</v>
      </c>
      <c r="CD9" s="165">
        <f>'แบบ1_1 หมู่บ้าน'!CH11</f>
        <v>10516</v>
      </c>
      <c r="CE9" s="165">
        <f>'แบบ1_1 หมู่บ้าน'!CI11</f>
        <v>11340</v>
      </c>
      <c r="CF9" s="165">
        <f>'แบบ1_1 หมู่บ้าน'!CJ11</f>
        <v>0</v>
      </c>
      <c r="CG9" s="165">
        <f>'แบบ1_1 หมู่บ้าน'!CK11</f>
        <v>4146</v>
      </c>
      <c r="CH9" s="165">
        <f>'แบบ1_1 หมู่บ้าน'!CL11</f>
        <v>4</v>
      </c>
      <c r="CI9" s="165">
        <f>'แบบ1_1 หมู่บ้าน'!CM11</f>
        <v>23</v>
      </c>
      <c r="CJ9" s="165">
        <f>'แบบ1_1 หมู่บ้าน'!CN11</f>
        <v>1120</v>
      </c>
      <c r="CK9" s="165">
        <f>'แบบ1_1 หมู่บ้าน'!CO11</f>
        <v>2604888</v>
      </c>
      <c r="CL9" s="165">
        <f>'แบบ1_1 หมู่บ้าน'!CP11</f>
        <v>117</v>
      </c>
      <c r="CM9" s="165">
        <f>'แบบ1_1 หมู่บ้าน'!CQ11</f>
        <v>179</v>
      </c>
      <c r="CN9" s="165">
        <f>'แบบ1_1 หมู่บ้าน'!CR11</f>
        <v>1393</v>
      </c>
      <c r="CO9" s="165">
        <f>'แบบ1_1 หมู่บ้าน'!CS11</f>
        <v>300</v>
      </c>
      <c r="CP9" s="165">
        <f>'แบบ1_1 หมู่บ้าน'!CT11</f>
        <v>338</v>
      </c>
      <c r="CQ9" s="165">
        <f>'แบบ1_1 หมู่บ้าน'!CU11</f>
        <v>1047</v>
      </c>
      <c r="CR9" s="165">
        <f>'แบบ1_1 หมู่บ้าน'!CV11</f>
        <v>59</v>
      </c>
      <c r="CS9" s="165">
        <f>'แบบ1_1 หมู่บ้าน'!CW11</f>
        <v>1822</v>
      </c>
      <c r="CT9" s="165">
        <f>'แบบ1_1 หมู่บ้าน'!CX11</f>
        <v>1466430</v>
      </c>
      <c r="CU9" s="165">
        <f>'แบบ1_1 หมู่บ้าน'!CY11</f>
        <v>2831370</v>
      </c>
      <c r="CV9" s="165">
        <f>'แบบ1_1 หมู่บ้าน'!CZ11</f>
        <v>918470</v>
      </c>
      <c r="CW9" s="165">
        <f>'แบบ1_1 หมู่บ้าน'!DA11</f>
        <v>887385</v>
      </c>
      <c r="CX9" s="165">
        <f>'แบบ1_1 หมู่บ้าน'!DB11</f>
        <v>901140</v>
      </c>
      <c r="CY9" s="165">
        <f>'แบบ1_1 หมู่บ้าน'!DC11</f>
        <v>945560</v>
      </c>
      <c r="CZ9" s="165">
        <f>'แบบ1_1 หมู่บ้าน'!DD11</f>
        <v>951340</v>
      </c>
      <c r="DA9" s="165">
        <f>'แบบ1_1 หมู่บ้าน'!DE11</f>
        <v>363670</v>
      </c>
      <c r="DB9" s="165">
        <f>'แบบ1_1 หมู่บ้าน'!DF11</f>
        <v>26300</v>
      </c>
      <c r="DC9" s="165">
        <f>'แบบ1_1 หมู่บ้าน'!DG11</f>
        <v>27200</v>
      </c>
      <c r="DD9" s="165">
        <f>'แบบ1_1 หมู่บ้าน'!DH11</f>
        <v>9318865</v>
      </c>
      <c r="DE9" s="165">
        <f>'แบบ1_1 หมู่บ้าน'!DI11</f>
        <v>3131995</v>
      </c>
      <c r="DF9" s="165">
        <f>'แบบ1_1 หมู่บ้าน'!DJ11</f>
        <v>1564000</v>
      </c>
      <c r="DG9" s="165">
        <f>'แบบ1_1 หมู่บ้าน'!DK11</f>
        <v>3642260</v>
      </c>
      <c r="DH9" s="165">
        <f>'แบบ1_1 หมู่บ้าน'!DL11</f>
        <v>980610</v>
      </c>
    </row>
    <row r="10" spans="1:112" ht="22.5" customHeight="1">
      <c r="A10" s="160"/>
      <c r="B10" s="184" t="s">
        <v>171</v>
      </c>
      <c r="C10" s="185" t="str">
        <f>'แบบ1_1 หมู่บ้าน'!D12</f>
        <v>เมืองลำปาง</v>
      </c>
      <c r="D10" s="186">
        <f>'แบบ1_1 หมู่บ้าน'!H14</f>
        <v>568</v>
      </c>
      <c r="E10" s="186">
        <f>'แบบ1_1 หมู่บ้าน'!I14</f>
        <v>1960</v>
      </c>
      <c r="F10" s="186">
        <f>'แบบ1_1 หมู่บ้าน'!J14</f>
        <v>20</v>
      </c>
      <c r="G10" s="186">
        <f>'แบบ1_1 หมู่บ้าน'!K14</f>
        <v>11</v>
      </c>
      <c r="H10" s="186">
        <f>'แบบ1_1 หมู่บ้าน'!L14</f>
        <v>1</v>
      </c>
      <c r="I10" s="186">
        <f>'แบบ1_1 หมู่บ้าน'!M14</f>
        <v>0</v>
      </c>
      <c r="J10" s="186">
        <f>'แบบ1_1 หมู่บ้าน'!N14</f>
        <v>7</v>
      </c>
      <c r="K10" s="186">
        <f>'แบบ1_1 หมู่บ้าน'!O14</f>
        <v>1</v>
      </c>
      <c r="L10" s="186">
        <f>'แบบ1_1 หมู่บ้าน'!P14</f>
        <v>20</v>
      </c>
      <c r="M10" s="186">
        <f>'แบบ1_1 หมู่บ้าน'!Q14</f>
        <v>100</v>
      </c>
      <c r="N10" s="186">
        <f>'แบบ1_1 หมู่บ้าน'!R14</f>
        <v>55000</v>
      </c>
      <c r="O10" s="186">
        <f>'แบบ1_1 หมู่บ้าน'!S14</f>
        <v>125000</v>
      </c>
      <c r="P10" s="186">
        <f>'แบบ1_1 หมู่บ้าน'!T14</f>
        <v>12000</v>
      </c>
      <c r="Q10" s="186">
        <f>'แบบ1_1 หมู่บ้าน'!U14</f>
        <v>15000</v>
      </c>
      <c r="R10" s="186">
        <f>'แบบ1_1 หมู่บ้าน'!V14</f>
        <v>15000</v>
      </c>
      <c r="S10" s="186">
        <f>'แบบ1_1 หมู่บ้าน'!W14</f>
        <v>29000</v>
      </c>
      <c r="T10" s="186">
        <f>'แบบ1_1 หมู่บ้าน'!X14</f>
        <v>15520</v>
      </c>
      <c r="U10" s="186">
        <f>'แบบ1_1 หมู่บ้าน'!Y14</f>
        <v>0</v>
      </c>
      <c r="V10" s="186">
        <f>'แบบ1_1 หมู่บ้าน'!Z14</f>
        <v>0</v>
      </c>
      <c r="W10" s="186">
        <f>'แบบ1_1 หมู่บ้าน'!AA14</f>
        <v>0</v>
      </c>
      <c r="X10" s="186">
        <f>'แบบ1_1 หมู่บ้าน'!AB14</f>
        <v>7</v>
      </c>
      <c r="Y10" s="186">
        <f>'แบบ1_1 หมู่บ้าน'!AC14</f>
        <v>1</v>
      </c>
      <c r="Z10" s="186">
        <f>'แบบ1_1 หมู่บ้าน'!AD14</f>
        <v>0</v>
      </c>
      <c r="AA10" s="186">
        <f>'แบบ1_1 หมู่บ้าน'!AE14</f>
        <v>2</v>
      </c>
      <c r="AB10" s="186">
        <f>'แบบ1_1 หมู่บ้าน'!AF14</f>
        <v>0</v>
      </c>
      <c r="AC10" s="186">
        <f>'แบบ1_1 หมู่บ้าน'!AG14</f>
        <v>0</v>
      </c>
      <c r="AD10" s="186">
        <f>'แบบ1_1 หมู่บ้าน'!AH14</f>
        <v>0</v>
      </c>
      <c r="AE10" s="186">
        <f>'แบบ1_1 หมู่บ้าน'!AI14</f>
        <v>0</v>
      </c>
      <c r="AF10" s="186">
        <f>'แบบ1_1 หมู่บ้าน'!AJ14</f>
        <v>1</v>
      </c>
      <c r="AG10" s="186">
        <f>'แบบ1_1 หมู่บ้าน'!AK14</f>
        <v>0</v>
      </c>
      <c r="AH10" s="186">
        <f>'แบบ1_1 หมู่บ้าน'!AL14</f>
        <v>0</v>
      </c>
      <c r="AI10" s="186">
        <f>'แบบ1_1 หมู่บ้าน'!AM14</f>
        <v>54</v>
      </c>
      <c r="AJ10" s="186">
        <f>'แบบ1_1 หมู่บ้าน'!AN14</f>
        <v>8</v>
      </c>
      <c r="AK10" s="186">
        <f>'แบบ1_1 หมู่บ้าน'!AO14</f>
        <v>0</v>
      </c>
      <c r="AL10" s="186">
        <f>'แบบ1_1 หมู่บ้าน'!AP14</f>
        <v>0</v>
      </c>
      <c r="AM10" s="186">
        <f>'แบบ1_1 หมู่บ้าน'!AQ14</f>
        <v>115000</v>
      </c>
      <c r="AN10" s="186">
        <f>'แบบ1_1 หมู่บ้าน'!AR14</f>
        <v>960000</v>
      </c>
      <c r="AO10" s="186">
        <f>'แบบ1_1 หมู่บ้าน'!AS14</f>
        <v>20000</v>
      </c>
      <c r="AP10" s="186">
        <f>'แบบ1_1 หมู่บ้าน'!AT14</f>
        <v>20500</v>
      </c>
      <c r="AQ10" s="186">
        <f>'แบบ1_1 หมู่บ้าน'!AU14</f>
        <v>21000</v>
      </c>
      <c r="AR10" s="186">
        <f>'แบบ1_1 หมู่บ้าน'!AV14</f>
        <v>18200</v>
      </c>
      <c r="AS10" s="186">
        <f>'แบบ1_1 หมู่บ้าน'!AW14</f>
        <v>19000</v>
      </c>
      <c r="AT10" s="186">
        <f>'แบบ1_1 หมู่บ้าน'!AX14</f>
        <v>0</v>
      </c>
      <c r="AU10" s="186">
        <f>'แบบ1_1 หมู่บ้าน'!AY14</f>
        <v>0</v>
      </c>
      <c r="AV10" s="186">
        <f>'แบบ1_1 หมู่บ้าน'!AZ14</f>
        <v>0</v>
      </c>
      <c r="AW10" s="186">
        <f>'แบบ1_1 หมู่บ้าน'!BA14</f>
        <v>368</v>
      </c>
      <c r="AX10" s="186">
        <f>'แบบ1_1 หมู่บ้าน'!BB14</f>
        <v>350</v>
      </c>
      <c r="AY10" s="186">
        <f>'แบบ1_1 หมู่บ้าน'!BC14</f>
        <v>4</v>
      </c>
      <c r="AZ10" s="186">
        <f>'แบบ1_1 หมู่บ้าน'!BD14</f>
        <v>0</v>
      </c>
      <c r="BA10" s="186">
        <f>'แบบ1_1 หมู่บ้าน'!BE14</f>
        <v>355000</v>
      </c>
      <c r="BB10" s="186">
        <f>'แบบ1_1 หมู่บ้าน'!BF14</f>
        <v>550000</v>
      </c>
      <c r="BC10" s="186">
        <f>'แบบ1_1 หมู่บ้าน'!BG14</f>
        <v>18500</v>
      </c>
      <c r="BD10" s="186">
        <f>'แบบ1_1 หมู่บ้าน'!BH14</f>
        <v>18540</v>
      </c>
      <c r="BE10" s="186">
        <f>'แบบ1_1 หมู่บ้าน'!BI14</f>
        <v>19000</v>
      </c>
      <c r="BF10" s="186">
        <f>'แบบ1_1 หมู่บ้าน'!BJ14</f>
        <v>19000</v>
      </c>
      <c r="BG10" s="186">
        <f>'แบบ1_1 หมู่บ้าน'!BK14</f>
        <v>20000</v>
      </c>
      <c r="BH10" s="186">
        <f>'แบบ1_1 หมู่บ้าน'!BL14</f>
        <v>0</v>
      </c>
      <c r="BI10" s="186">
        <f>'แบบ1_1 หมู่บ้าน'!BM14</f>
        <v>0</v>
      </c>
      <c r="BJ10" s="186">
        <f>'แบบ1_1 หมู่บ้าน'!BN14</f>
        <v>0</v>
      </c>
      <c r="BK10" s="186">
        <f>'แบบ1_1 หมู่บ้าน'!BO14</f>
        <v>30</v>
      </c>
      <c r="BL10" s="198" t="str">
        <f>'แบบ1_1 หมู่บ้าน'!BP14</f>
        <v>1.การเชื่อมโยงแหล่งท่องเที่ยว 2.การปรับภูมิทัศน์</v>
      </c>
      <c r="BM10" s="186">
        <f>'แบบ1_1 หมู่บ้าน'!BQ14</f>
        <v>620</v>
      </c>
      <c r="BN10" s="186">
        <f>'แบบ1_1 หมู่บ้าน'!BR14</f>
        <v>180000</v>
      </c>
      <c r="BO10" s="186">
        <f>'แบบ1_1 หมู่บ้าน'!BS14</f>
        <v>352000</v>
      </c>
      <c r="BP10" s="186">
        <f>'แบบ1_1 หมู่บ้าน'!BT14</f>
        <v>10000</v>
      </c>
      <c r="BQ10" s="186">
        <f>'แบบ1_1 หมู่บ้าน'!BU14</f>
        <v>12000</v>
      </c>
      <c r="BR10" s="186">
        <f>'แบบ1_1 หมู่บ้าน'!BV14</f>
        <v>12500</v>
      </c>
      <c r="BS10" s="186">
        <f>'แบบ1_1 หมู่บ้าน'!BW14</f>
        <v>13450</v>
      </c>
      <c r="BT10" s="186">
        <f>'แบบ1_1 หมู่บ้าน'!BX14</f>
        <v>13500</v>
      </c>
      <c r="BU10" s="186">
        <f>'แบบ1_1 หมู่บ้าน'!BY14</f>
        <v>0</v>
      </c>
      <c r="BV10" s="186">
        <f>'แบบ1_1 หมู่บ้าน'!BZ14</f>
        <v>0</v>
      </c>
      <c r="BW10" s="186">
        <f>'แบบ1_1 หมู่บ้าน'!CA14</f>
        <v>0</v>
      </c>
      <c r="BX10" s="186">
        <f>'แบบ1_1 หมู่บ้าน'!CB14</f>
        <v>2</v>
      </c>
      <c r="BY10" s="186">
        <f>'แบบ1_1 หมู่บ้าน'!CC14</f>
        <v>2</v>
      </c>
      <c r="BZ10" s="186">
        <f>'แบบ1_1 หมู่บ้าน'!CD14</f>
        <v>2</v>
      </c>
      <c r="CA10" s="186">
        <f>'แบบ1_1 หมู่บ้าน'!CE14</f>
        <v>2</v>
      </c>
      <c r="CB10" s="186">
        <f>'แบบ1_1 หมู่บ้าน'!CF14</f>
        <v>20</v>
      </c>
      <c r="CC10" s="186">
        <f>'แบบ1_1 หมู่บ้าน'!CG14</f>
        <v>350</v>
      </c>
      <c r="CD10" s="186">
        <f>'แบบ1_1 หมู่บ้าน'!CH14</f>
        <v>5500</v>
      </c>
      <c r="CE10" s="186">
        <f>'แบบ1_1 หมู่บ้าน'!CI14</f>
        <v>5850</v>
      </c>
      <c r="CF10" s="186">
        <f>'แบบ1_1 หมู่บ้าน'!CJ14</f>
        <v>0</v>
      </c>
      <c r="CG10" s="186">
        <f>'แบบ1_1 หมู่บ้าน'!CK14</f>
        <v>680</v>
      </c>
      <c r="CH10" s="186">
        <f>'แบบ1_1 หมู่บ้าน'!CL14</f>
        <v>0</v>
      </c>
      <c r="CI10" s="186">
        <f>'แบบ1_1 หมู่บ้าน'!CM14</f>
        <v>2</v>
      </c>
      <c r="CJ10" s="186">
        <f>'แบบ1_1 หมู่บ้าน'!CN14</f>
        <v>90</v>
      </c>
      <c r="CK10" s="186">
        <f>'แบบ1_1 หมู่บ้าน'!CO14</f>
        <v>6000</v>
      </c>
      <c r="CL10" s="186">
        <f>'แบบ1_1 หมู่บ้าน'!CP14</f>
        <v>4</v>
      </c>
      <c r="CM10" s="186">
        <f>'แบบ1_1 หมู่บ้าน'!CQ14</f>
        <v>20</v>
      </c>
      <c r="CN10" s="186">
        <f>'แบบ1_1 หมู่บ้าน'!CR14</f>
        <v>100</v>
      </c>
      <c r="CO10" s="186">
        <f>'แบบ1_1 หมู่บ้าน'!CS14</f>
        <v>20</v>
      </c>
      <c r="CP10" s="186">
        <f>'แบบ1_1 หมู่บ้าน'!CT14</f>
        <v>62</v>
      </c>
      <c r="CQ10" s="186">
        <f>'แบบ1_1 หมู่บ้าน'!CU14</f>
        <v>722</v>
      </c>
      <c r="CR10" s="186">
        <f>'แบบ1_1 หมู่บ้าน'!CV14</f>
        <v>30</v>
      </c>
      <c r="CS10" s="186">
        <f>'แบบ1_1 หมู่บ้าน'!CW14</f>
        <v>620</v>
      </c>
      <c r="CT10" s="186">
        <f>'แบบ1_1 หมู่บ้าน'!CX14</f>
        <v>705000</v>
      </c>
      <c r="CU10" s="186">
        <f>'แบบ1_1 หมู่บ้าน'!CY14</f>
        <v>1987000</v>
      </c>
      <c r="CV10" s="186">
        <f>'แบบ1_1 หมู่บ้าน'!CZ14</f>
        <v>60500</v>
      </c>
      <c r="CW10" s="186">
        <f>'แบบ1_1 หมู่บ้าน'!DA14</f>
        <v>66040</v>
      </c>
      <c r="CX10" s="186">
        <f>'แบบ1_1 หมู่บ้าน'!DB14</f>
        <v>67500</v>
      </c>
      <c r="CY10" s="186">
        <f>'แบบ1_1 หมู่บ้าน'!DC14</f>
        <v>79650</v>
      </c>
      <c r="CZ10" s="186">
        <f>'แบบ1_1 หมู่บ้าน'!DD14</f>
        <v>68020</v>
      </c>
      <c r="DA10" s="186">
        <f>'แบบ1_1 หมู่บ้าน'!DE14</f>
        <v>0</v>
      </c>
      <c r="DB10" s="186">
        <f>'แบบ1_1 หมู่บ้าน'!DF14</f>
        <v>0</v>
      </c>
      <c r="DC10" s="186">
        <f>'แบบ1_1 หมู่บ้าน'!DG14</f>
        <v>0</v>
      </c>
      <c r="DD10" s="186">
        <f>'แบบ1_1 หมู่บ้าน'!DH14</f>
        <v>3033710</v>
      </c>
      <c r="DE10" s="186">
        <f>'แบบ1_1 หมู่บ้าน'!DI14</f>
        <v>266520</v>
      </c>
      <c r="DF10" s="186">
        <f>'แบบ1_1 หมู่บ้าน'!DJ14</f>
        <v>1173700</v>
      </c>
      <c r="DG10" s="186">
        <f>'แบบ1_1 หมู่บ้าน'!DK14</f>
        <v>1000040</v>
      </c>
      <c r="DH10" s="186">
        <f>'แบบ1_1 หมู่บ้าน'!DL14</f>
        <v>593450</v>
      </c>
    </row>
    <row r="11" spans="1:112" ht="22.5" customHeight="1">
      <c r="A11" s="160"/>
      <c r="B11" s="184" t="s">
        <v>178</v>
      </c>
      <c r="C11" s="185" t="str">
        <f>'แบบ1_1 หมู่บ้าน'!D15</f>
        <v>เกาะคา</v>
      </c>
      <c r="D11" s="204">
        <f>'แบบ1_1 หมู่บ้าน'!H19</f>
        <v>605</v>
      </c>
      <c r="E11" s="204">
        <f>'แบบ1_1 หมู่บ้าน'!I19</f>
        <v>1645</v>
      </c>
      <c r="F11" s="204">
        <f>'แบบ1_1 หมู่บ้าน'!J19</f>
        <v>10</v>
      </c>
      <c r="G11" s="204">
        <f>'แบบ1_1 หมู่บ้าน'!K19</f>
        <v>27</v>
      </c>
      <c r="H11" s="204">
        <f>'แบบ1_1 หมู่บ้าน'!L19</f>
        <v>2</v>
      </c>
      <c r="I11" s="204">
        <f>'แบบ1_1 หมู่บ้าน'!M19</f>
        <v>1</v>
      </c>
      <c r="J11" s="204">
        <f>'แบบ1_1 หมู่บ้าน'!N19</f>
        <v>6</v>
      </c>
      <c r="K11" s="204">
        <f>'แบบ1_1 หมู่บ้าน'!O19</f>
        <v>4</v>
      </c>
      <c r="L11" s="204">
        <f>'แบบ1_1 หมู่บ้าน'!P19</f>
        <v>40</v>
      </c>
      <c r="M11" s="204">
        <f>'แบบ1_1 หมู่บ้าน'!Q19</f>
        <v>295</v>
      </c>
      <c r="N11" s="204">
        <f>'แบบ1_1 หมู่บ้าน'!R19</f>
        <v>11000</v>
      </c>
      <c r="O11" s="204">
        <f>'แบบ1_1 หมู่บ้าน'!S19</f>
        <v>11500</v>
      </c>
      <c r="P11" s="204">
        <f>'แบบ1_1 หมู่บ้าน'!T19</f>
        <v>12500</v>
      </c>
      <c r="Q11" s="204">
        <f>'แบบ1_1 หมู่บ้าน'!U19</f>
        <v>12000</v>
      </c>
      <c r="R11" s="204">
        <f>'แบบ1_1 หมู่บ้าน'!V19</f>
        <v>18700</v>
      </c>
      <c r="S11" s="204">
        <f>'แบบ1_1 หมู่บ้าน'!W19</f>
        <v>14200</v>
      </c>
      <c r="T11" s="204">
        <f>'แบบ1_1 หมู่บ้าน'!X19</f>
        <v>17900</v>
      </c>
      <c r="U11" s="204">
        <f>'แบบ1_1 หมู่บ้าน'!Y19</f>
        <v>3000</v>
      </c>
      <c r="V11" s="204">
        <f>'แบบ1_1 หมู่บ้าน'!Z19</f>
        <v>0</v>
      </c>
      <c r="W11" s="204">
        <f>'แบบ1_1 หมู่บ้าน'!AA19</f>
        <v>0</v>
      </c>
      <c r="X11" s="204">
        <f>'แบบ1_1 หมู่บ้าน'!AB19</f>
        <v>10</v>
      </c>
      <c r="Y11" s="204">
        <f>'แบบ1_1 หมู่บ้าน'!AC19</f>
        <v>2</v>
      </c>
      <c r="Z11" s="204">
        <f>'แบบ1_1 หมู่บ้าน'!AD19</f>
        <v>0</v>
      </c>
      <c r="AA11" s="204">
        <f>'แบบ1_1 หมู่บ้าน'!AE19</f>
        <v>0</v>
      </c>
      <c r="AB11" s="204">
        <f>'แบบ1_1 หมู่บ้าน'!AF19</f>
        <v>4</v>
      </c>
      <c r="AC11" s="204">
        <f>'แบบ1_1 หมู่บ้าน'!AG19</f>
        <v>0</v>
      </c>
      <c r="AD11" s="204">
        <f>'แบบ1_1 หมู่บ้าน'!AH19</f>
        <v>0</v>
      </c>
      <c r="AE11" s="204">
        <f>'แบบ1_1 หมู่บ้าน'!AI19</f>
        <v>0</v>
      </c>
      <c r="AF11" s="204">
        <f>'แบบ1_1 หมู่บ้าน'!AJ19</f>
        <v>1</v>
      </c>
      <c r="AG11" s="204">
        <f>'แบบ1_1 หมู่บ้าน'!AK19</f>
        <v>2</v>
      </c>
      <c r="AH11" s="204">
        <f>'แบบ1_1 หมู่บ้าน'!AL19</f>
        <v>2</v>
      </c>
      <c r="AI11" s="204">
        <f>'แบบ1_1 หมู่บ้าน'!AM19</f>
        <v>0</v>
      </c>
      <c r="AJ11" s="204">
        <f>'แบบ1_1 หมู่บ้าน'!AN19</f>
        <v>30</v>
      </c>
      <c r="AK11" s="204">
        <f>'แบบ1_1 หมู่บ้าน'!AO19</f>
        <v>0</v>
      </c>
      <c r="AL11" s="204">
        <f>'แบบ1_1 หมู่บ้าน'!AP19</f>
        <v>0</v>
      </c>
      <c r="AM11" s="204">
        <f>'แบบ1_1 หมู่บ้าน'!AQ19</f>
        <v>0</v>
      </c>
      <c r="AN11" s="204">
        <f>'แบบ1_1 หมู่บ้าน'!AR19</f>
        <v>0</v>
      </c>
      <c r="AO11" s="204">
        <f>'แบบ1_1 หมู่บ้าน'!AS19</f>
        <v>0</v>
      </c>
      <c r="AP11" s="204">
        <f>'แบบ1_1 หมู่บ้าน'!AT19</f>
        <v>0</v>
      </c>
      <c r="AQ11" s="204">
        <f>'แบบ1_1 หมู่บ้าน'!AU19</f>
        <v>0</v>
      </c>
      <c r="AR11" s="204">
        <f>'แบบ1_1 หมู่บ้าน'!AV19</f>
        <v>0</v>
      </c>
      <c r="AS11" s="204">
        <f>'แบบ1_1 หมู่บ้าน'!AW19</f>
        <v>0</v>
      </c>
      <c r="AT11" s="204">
        <f>'แบบ1_1 หมู่บ้าน'!AX19</f>
        <v>0</v>
      </c>
      <c r="AU11" s="204">
        <f>'แบบ1_1 หมู่บ้าน'!AY19</f>
        <v>0</v>
      </c>
      <c r="AV11" s="204">
        <f>'แบบ1_1 หมู่บ้าน'!AZ19</f>
        <v>0</v>
      </c>
      <c r="AW11" s="204">
        <f>'แบบ1_1 หมู่บ้าน'!BA19</f>
        <v>5</v>
      </c>
      <c r="AX11" s="204">
        <f>'แบบ1_1 หมู่บ้าน'!BB19</f>
        <v>3</v>
      </c>
      <c r="AY11" s="204">
        <f>'แบบ1_1 หมู่บ้าน'!BC19</f>
        <v>3</v>
      </c>
      <c r="AZ11" s="204">
        <f>'แบบ1_1 หมู่บ้าน'!BD19</f>
        <v>20</v>
      </c>
      <c r="BA11" s="204">
        <f>'แบบ1_1 หมู่บ้าน'!BE19</f>
        <v>0</v>
      </c>
      <c r="BB11" s="204">
        <f>'แบบ1_1 หมู่บ้าน'!BF19</f>
        <v>0</v>
      </c>
      <c r="BC11" s="204">
        <f>'แบบ1_1 หมู่บ้าน'!BG19</f>
        <v>0</v>
      </c>
      <c r="BD11" s="204">
        <f>'แบบ1_1 หมู่บ้าน'!BH19</f>
        <v>0</v>
      </c>
      <c r="BE11" s="204">
        <f>'แบบ1_1 หมู่บ้าน'!BI19</f>
        <v>2200</v>
      </c>
      <c r="BF11" s="204">
        <f>'แบบ1_1 หมู่บ้าน'!BJ19</f>
        <v>2950</v>
      </c>
      <c r="BG11" s="204">
        <f>'แบบ1_1 หมู่บ้าน'!BK19</f>
        <v>4820</v>
      </c>
      <c r="BH11" s="204">
        <f>'แบบ1_1 หมู่บ้าน'!BL19</f>
        <v>1100</v>
      </c>
      <c r="BI11" s="204">
        <f>'แบบ1_1 หมู่บ้าน'!BM19</f>
        <v>0</v>
      </c>
      <c r="BJ11" s="204">
        <f>'แบบ1_1 หมู่บ้าน'!BN19</f>
        <v>0</v>
      </c>
      <c r="BK11" s="204">
        <f>'แบบ1_1 หมู่บ้าน'!BO19</f>
        <v>4</v>
      </c>
      <c r="BL11" s="214" t="str">
        <f>'แบบ1_1 หมู่บ้าน'!BP19</f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BM11" s="204">
        <f>'แบบ1_1 หมู่บ้าน'!BQ19</f>
        <v>0</v>
      </c>
      <c r="BN11" s="204">
        <f>'แบบ1_1 หมู่บ้าน'!BR19</f>
        <v>0</v>
      </c>
      <c r="BO11" s="204">
        <f>'แบบ1_1 หมู่บ้าน'!BS19</f>
        <v>0</v>
      </c>
      <c r="BP11" s="204">
        <f>'แบบ1_1 หมู่บ้าน'!BT19</f>
        <v>0</v>
      </c>
      <c r="BQ11" s="204">
        <f>'แบบ1_1 หมู่บ้าน'!BU19</f>
        <v>0</v>
      </c>
      <c r="BR11" s="204">
        <f>'แบบ1_1 หมู่บ้าน'!BV19</f>
        <v>3000</v>
      </c>
      <c r="BS11" s="204">
        <f>'แบบ1_1 หมู่บ้าน'!BW19</f>
        <v>4600</v>
      </c>
      <c r="BT11" s="204">
        <f>'แบบ1_1 หมู่บ้าน'!BX19</f>
        <v>5200</v>
      </c>
      <c r="BU11" s="204">
        <f>'แบบ1_1 หมู่บ้าน'!BY19</f>
        <v>1000</v>
      </c>
      <c r="BV11" s="204">
        <f>'แบบ1_1 หมู่บ้าน'!BZ19</f>
        <v>0</v>
      </c>
      <c r="BW11" s="204">
        <f>'แบบ1_1 หมู่บ้าน'!CA19</f>
        <v>0</v>
      </c>
      <c r="BX11" s="204">
        <f>'แบบ1_1 หมู่บ้าน'!CB19</f>
        <v>4</v>
      </c>
      <c r="BY11" s="204">
        <f>'แบบ1_1 หมู่บ้าน'!CC19</f>
        <v>4</v>
      </c>
      <c r="BZ11" s="204">
        <f>'แบบ1_1 หมู่บ้าน'!CD19</f>
        <v>0</v>
      </c>
      <c r="CA11" s="204">
        <f>'แบบ1_1 หมู่บ้าน'!CE19</f>
        <v>0</v>
      </c>
      <c r="CB11" s="204">
        <f>'แบบ1_1 หมู่บ้าน'!CF19</f>
        <v>7</v>
      </c>
      <c r="CC11" s="204">
        <f>'แบบ1_1 หมู่บ้าน'!CG19</f>
        <v>0</v>
      </c>
      <c r="CD11" s="204">
        <f>'แบบ1_1 หมู่บ้าน'!CH19</f>
        <v>0</v>
      </c>
      <c r="CE11" s="204">
        <f>'แบบ1_1 หมู่บ้าน'!CI19</f>
        <v>0</v>
      </c>
      <c r="CF11" s="204">
        <f>'แบบ1_1 หมู่บ้าน'!CJ19</f>
        <v>0</v>
      </c>
      <c r="CG11" s="204">
        <f>'แบบ1_1 หมู่บ้าน'!CK19</f>
        <v>502</v>
      </c>
      <c r="CH11" s="204">
        <f>'แบบ1_1 หมู่บ้าน'!CL19</f>
        <v>2</v>
      </c>
      <c r="CI11" s="204">
        <f>'แบบ1_1 หมู่บ้าน'!CM19</f>
        <v>1</v>
      </c>
      <c r="CJ11" s="204">
        <f>'แบบ1_1 หมู่บ้าน'!CN19</f>
        <v>92</v>
      </c>
      <c r="CK11" s="204">
        <f>'แบบ1_1 หมู่บ้าน'!CO19</f>
        <v>15500</v>
      </c>
      <c r="CL11" s="204">
        <f>'แบบ1_1 หมู่บ้าน'!CP19</f>
        <v>11</v>
      </c>
      <c r="CM11" s="204">
        <f>'แบบ1_1 หมู่บ้าน'!CQ19</f>
        <v>10</v>
      </c>
      <c r="CN11" s="204">
        <f>'แบบ1_1 หมู่บ้าน'!CR19</f>
        <v>295</v>
      </c>
      <c r="CO11" s="204">
        <f>'แบบ1_1 หมู่บ้าน'!CS19</f>
        <v>40</v>
      </c>
      <c r="CP11" s="204">
        <f>'แบบ1_1 หมู่บ้าน'!CT19</f>
        <v>30</v>
      </c>
      <c r="CQ11" s="204">
        <f>'แบบ1_1 หมู่บ้าน'!CU19</f>
        <v>31</v>
      </c>
      <c r="CR11" s="204">
        <f>'แบบ1_1 หมู่บ้าน'!CV19</f>
        <v>4</v>
      </c>
      <c r="CS11" s="204">
        <f>'แบบ1_1 หมู่บ้าน'!CW19</f>
        <v>0</v>
      </c>
      <c r="CT11" s="204">
        <f>'แบบ1_1 หมู่บ้าน'!CX19</f>
        <v>11000</v>
      </c>
      <c r="CU11" s="204">
        <f>'แบบ1_1 หมู่บ้าน'!CY19</f>
        <v>11500</v>
      </c>
      <c r="CV11" s="204">
        <f>'แบบ1_1 หมู่บ้าน'!CZ19</f>
        <v>12500</v>
      </c>
      <c r="CW11" s="204">
        <f>'แบบ1_1 หมู่บ้าน'!DA19</f>
        <v>12000</v>
      </c>
      <c r="CX11" s="204">
        <f>'แบบ1_1 หมู่บ้าน'!DB19</f>
        <v>23900</v>
      </c>
      <c r="CY11" s="204">
        <f>'แบบ1_1 หมู่บ้าน'!DC19</f>
        <v>21750</v>
      </c>
      <c r="CZ11" s="204">
        <f>'แบบ1_1 หมู่บ้าน'!DD19</f>
        <v>27920</v>
      </c>
      <c r="DA11" s="204">
        <f>'แบบ1_1 หมู่บ้าน'!DE19</f>
        <v>5100</v>
      </c>
      <c r="DB11" s="204">
        <f>'แบบ1_1 หมู่บ้าน'!DF19</f>
        <v>0</v>
      </c>
      <c r="DC11" s="204">
        <f>'แบบ1_1 หมู่บ้าน'!DG19</f>
        <v>0</v>
      </c>
      <c r="DD11" s="204">
        <f>'แบบ1_1 หมู่บ้าน'!DH19</f>
        <v>125670</v>
      </c>
      <c r="DE11" s="204">
        <f>'แบบ1_1 หมู่บ้าน'!DI19</f>
        <v>100800</v>
      </c>
      <c r="DF11" s="204">
        <f>'แบบ1_1 หมู่บ้าน'!DJ19</f>
        <v>0</v>
      </c>
      <c r="DG11" s="204">
        <f>'แบบ1_1 หมู่บ้าน'!DK19</f>
        <v>11070</v>
      </c>
      <c r="DH11" s="204">
        <f>'แบบ1_1 หมู่บ้าน'!DL19</f>
        <v>13800</v>
      </c>
    </row>
    <row r="12" spans="1:112" ht="24" customHeight="1">
      <c r="A12" s="160"/>
      <c r="B12" s="184" t="s">
        <v>182</v>
      </c>
      <c r="C12" s="185" t="str">
        <f>'แบบ1_1 หมู่บ้าน'!D20</f>
        <v>งาว</v>
      </c>
      <c r="D12" s="204">
        <f>'แบบ1_1 หมู่บ้าน'!H23</f>
        <v>828</v>
      </c>
      <c r="E12" s="204">
        <f>'แบบ1_1 หมู่บ้าน'!I23</f>
        <v>1613</v>
      </c>
      <c r="F12" s="204">
        <f>'แบบ1_1 หมู่บ้าน'!J23</f>
        <v>14</v>
      </c>
      <c r="G12" s="204">
        <f>'แบบ1_1 หมู่บ้าน'!K23</f>
        <v>10</v>
      </c>
      <c r="H12" s="204">
        <f>'แบบ1_1 หมู่บ้าน'!L23</f>
        <v>0</v>
      </c>
      <c r="I12" s="204">
        <f>'แบบ1_1 หมู่บ้าน'!M23</f>
        <v>2</v>
      </c>
      <c r="J12" s="204">
        <f>'แบบ1_1 หมู่บ้าน'!N23</f>
        <v>18</v>
      </c>
      <c r="K12" s="204">
        <f>'แบบ1_1 หมู่บ้าน'!O23</f>
        <v>0</v>
      </c>
      <c r="L12" s="204">
        <f>'แบบ1_1 หมู่บ้าน'!P23</f>
        <v>30</v>
      </c>
      <c r="M12" s="204">
        <f>'แบบ1_1 หมู่บ้าน'!Q23</f>
        <v>60</v>
      </c>
      <c r="N12" s="204">
        <f>'แบบ1_1 หมู่บ้าน'!R23</f>
        <v>55000</v>
      </c>
      <c r="O12" s="204">
        <f>'แบบ1_1 หมู่บ้าน'!S23</f>
        <v>67000</v>
      </c>
      <c r="P12" s="204">
        <f>'แบบ1_1 หมู่บ้าน'!T23</f>
        <v>47000</v>
      </c>
      <c r="Q12" s="204">
        <f>'แบบ1_1 หมู่บ้าน'!U23</f>
        <v>60000</v>
      </c>
      <c r="R12" s="204">
        <f>'แบบ1_1 หมู่บ้าน'!V23</f>
        <v>49500</v>
      </c>
      <c r="S12" s="204">
        <f>'แบบ1_1 หมู่บ้าน'!W23</f>
        <v>17600</v>
      </c>
      <c r="T12" s="204">
        <f>'แบบ1_1 หมู่บ้าน'!X23</f>
        <v>47300</v>
      </c>
      <c r="U12" s="204">
        <f>'แบบ1_1 หมู่บ้าน'!Y23</f>
        <v>0</v>
      </c>
      <c r="V12" s="204">
        <f>'แบบ1_1 หมู่บ้าน'!Z23</f>
        <v>0</v>
      </c>
      <c r="W12" s="204">
        <f>'แบบ1_1 หมู่บ้าน'!AA23</f>
        <v>0</v>
      </c>
      <c r="X12" s="204">
        <f>'แบบ1_1 หมู่บ้าน'!AB23</f>
        <v>7</v>
      </c>
      <c r="Y12" s="204">
        <f>'แบบ1_1 หมู่บ้าน'!AC23</f>
        <v>0</v>
      </c>
      <c r="Z12" s="204">
        <f>'แบบ1_1 หมู่บ้าน'!AD23</f>
        <v>0</v>
      </c>
      <c r="AA12" s="204">
        <f>'แบบ1_1 หมู่บ้าน'!AE23</f>
        <v>3</v>
      </c>
      <c r="AB12" s="204">
        <f>'แบบ1_1 หมู่บ้าน'!AF23</f>
        <v>3</v>
      </c>
      <c r="AC12" s="204">
        <f>'แบบ1_1 หมู่บ้าน'!AG23</f>
        <v>3</v>
      </c>
      <c r="AD12" s="204">
        <f>'แบบ1_1 หมู่บ้าน'!AH23</f>
        <v>3</v>
      </c>
      <c r="AE12" s="204">
        <f>'แบบ1_1 หมู่บ้าน'!AI23</f>
        <v>3</v>
      </c>
      <c r="AF12" s="204">
        <f>'แบบ1_1 หมู่บ้าน'!AJ23</f>
        <v>2</v>
      </c>
      <c r="AG12" s="204">
        <f>'แบบ1_1 หมู่บ้าน'!AK23</f>
        <v>3</v>
      </c>
      <c r="AH12" s="204">
        <f>'แบบ1_1 หมู่บ้าน'!AL23</f>
        <v>0</v>
      </c>
      <c r="AI12" s="204">
        <f>'แบบ1_1 หมู่บ้าน'!AM23</f>
        <v>16</v>
      </c>
      <c r="AJ12" s="204">
        <f>'แบบ1_1 หมู่บ้าน'!AN23</f>
        <v>10</v>
      </c>
      <c r="AK12" s="204">
        <f>'แบบ1_1 หมู่บ้าน'!AO23</f>
        <v>0</v>
      </c>
      <c r="AL12" s="204">
        <f>'แบบ1_1 หมู่บ้าน'!AP23</f>
        <v>0</v>
      </c>
      <c r="AM12" s="204">
        <f>'แบบ1_1 หมู่บ้าน'!AQ23</f>
        <v>1500</v>
      </c>
      <c r="AN12" s="204">
        <f>'แบบ1_1 หมู่บ้าน'!AR23</f>
        <v>0</v>
      </c>
      <c r="AO12" s="204">
        <f>'แบบ1_1 หมู่บ้าน'!AS23</f>
        <v>0</v>
      </c>
      <c r="AP12" s="204">
        <f>'แบบ1_1 หมู่บ้าน'!AT23</f>
        <v>0</v>
      </c>
      <c r="AQ12" s="204">
        <f>'แบบ1_1 หมู่บ้าน'!AU23</f>
        <v>0</v>
      </c>
      <c r="AR12" s="204">
        <f>'แบบ1_1 หมู่บ้าน'!AV23</f>
        <v>2000</v>
      </c>
      <c r="AS12" s="204">
        <f>'แบบ1_1 หมู่บ้าน'!AW23</f>
        <v>2000</v>
      </c>
      <c r="AT12" s="204">
        <f>'แบบ1_1 หมู่บ้าน'!AX23</f>
        <v>0</v>
      </c>
      <c r="AU12" s="204">
        <f>'แบบ1_1 หมู่บ้าน'!AY23</f>
        <v>0</v>
      </c>
      <c r="AV12" s="204">
        <f>'แบบ1_1 หมู่บ้าน'!AZ23</f>
        <v>0</v>
      </c>
      <c r="AW12" s="204">
        <f>'แบบ1_1 หมู่บ้าน'!BA23</f>
        <v>65</v>
      </c>
      <c r="AX12" s="204">
        <f>'แบบ1_1 หมู่บ้าน'!BB23</f>
        <v>86</v>
      </c>
      <c r="AY12" s="204">
        <f>'แบบ1_1 หมู่บ้าน'!BC23</f>
        <v>3</v>
      </c>
      <c r="AZ12" s="204">
        <f>'แบบ1_1 หมู่บ้าน'!BD23</f>
        <v>0</v>
      </c>
      <c r="BA12" s="204">
        <f>'แบบ1_1 หมู่บ้าน'!BE23</f>
        <v>55000</v>
      </c>
      <c r="BB12" s="204">
        <f>'แบบ1_1 หมู่บ้าน'!BF23</f>
        <v>55000</v>
      </c>
      <c r="BC12" s="204">
        <f>'แบบ1_1 หมู่บ้าน'!BG23</f>
        <v>37000</v>
      </c>
      <c r="BD12" s="204">
        <f>'แบบ1_1 หมู่บ้าน'!BH23</f>
        <v>38500</v>
      </c>
      <c r="BE12" s="204">
        <f>'แบบ1_1 หมู่บ้าน'!BI23</f>
        <v>30000</v>
      </c>
      <c r="BF12" s="204">
        <f>'แบบ1_1 หมู่บ้าน'!BJ23</f>
        <v>31000</v>
      </c>
      <c r="BG12" s="204">
        <f>'แบบ1_1 หมู่บ้าน'!BK23</f>
        <v>66000</v>
      </c>
      <c r="BH12" s="204">
        <f>'แบบ1_1 หมู่บ้าน'!BL23</f>
        <v>0</v>
      </c>
      <c r="BI12" s="204">
        <f>'แบบ1_1 หมู่บ้าน'!BM23</f>
        <v>0</v>
      </c>
      <c r="BJ12" s="204">
        <f>'แบบ1_1 หมู่บ้าน'!BN23</f>
        <v>0</v>
      </c>
      <c r="BK12" s="204">
        <f>'แบบ1_1 หมู่บ้าน'!BO23</f>
        <v>0</v>
      </c>
      <c r="BL12" s="214" t="str">
        <f>'แบบ1_1 หมู่บ้าน'!BP23</f>
        <v>1. 2. 3.</v>
      </c>
      <c r="BM12" s="204">
        <f>'แบบ1_1 หมู่บ้าน'!BQ23</f>
        <v>170</v>
      </c>
      <c r="BN12" s="204">
        <f>'แบบ1_1 หมู่บ้าน'!BR23</f>
        <v>0</v>
      </c>
      <c r="BO12" s="204">
        <f>'แบบ1_1 หมู่บ้าน'!BS23</f>
        <v>0</v>
      </c>
      <c r="BP12" s="204">
        <f>'แบบ1_1 หมู่บ้าน'!BT23</f>
        <v>0</v>
      </c>
      <c r="BQ12" s="204">
        <f>'แบบ1_1 หมู่บ้าน'!BU23</f>
        <v>0</v>
      </c>
      <c r="BR12" s="204">
        <f>'แบบ1_1 หมู่บ้าน'!BV23</f>
        <v>0</v>
      </c>
      <c r="BS12" s="204">
        <f>'แบบ1_1 หมู่บ้าน'!BW23</f>
        <v>0</v>
      </c>
      <c r="BT12" s="204">
        <f>'แบบ1_1 หมู่บ้าน'!BX23</f>
        <v>0</v>
      </c>
      <c r="BU12" s="204">
        <f>'แบบ1_1 หมู่บ้าน'!BY23</f>
        <v>0</v>
      </c>
      <c r="BV12" s="204">
        <f>'แบบ1_1 หมู่บ้าน'!BZ23</f>
        <v>0</v>
      </c>
      <c r="BW12" s="204">
        <f>'แบบ1_1 หมู่บ้าน'!CA23</f>
        <v>0</v>
      </c>
      <c r="BX12" s="204">
        <f>'แบบ1_1 หมู่บ้าน'!CB23</f>
        <v>3</v>
      </c>
      <c r="BY12" s="204">
        <f>'แบบ1_1 หมู่บ้าน'!CC23</f>
        <v>3</v>
      </c>
      <c r="BZ12" s="204">
        <f>'แบบ1_1 หมู่บ้าน'!CD23</f>
        <v>3</v>
      </c>
      <c r="CA12" s="204">
        <f>'แบบ1_1 หมู่บ้าน'!CE23</f>
        <v>1</v>
      </c>
      <c r="CB12" s="204">
        <f>'แบบ1_1 หมู่บ้าน'!CF23</f>
        <v>15</v>
      </c>
      <c r="CC12" s="204">
        <f>'แบบ1_1 หมู่บ้าน'!CG23</f>
        <v>0</v>
      </c>
      <c r="CD12" s="204">
        <f>'แบบ1_1 หมู่บ้าน'!CH23</f>
        <v>240</v>
      </c>
      <c r="CE12" s="204">
        <f>'แบบ1_1 หมู่บ้าน'!CI23</f>
        <v>240</v>
      </c>
      <c r="CF12" s="204">
        <f>'แบบ1_1 หมู่บ้าน'!CJ23</f>
        <v>0</v>
      </c>
      <c r="CG12" s="204">
        <f>'แบบ1_1 หมู่บ้าน'!CK23</f>
        <v>150</v>
      </c>
      <c r="CH12" s="204">
        <f>'แบบ1_1 หมู่บ้าน'!CL23</f>
        <v>0</v>
      </c>
      <c r="CI12" s="204">
        <f>'แบบ1_1 หมู่บ้าน'!CM23</f>
        <v>3</v>
      </c>
      <c r="CJ12" s="204">
        <f>'แบบ1_1 หมู่บ้าน'!CN23</f>
        <v>0</v>
      </c>
      <c r="CK12" s="204">
        <f>'แบบ1_1 หมู่บ้าน'!CO23</f>
        <v>0</v>
      </c>
      <c r="CL12" s="204">
        <f>'แบบ1_1 หมู่บ้าน'!CP23</f>
        <v>20</v>
      </c>
      <c r="CM12" s="204">
        <f>'แบบ1_1 หมู่บ้าน'!CQ23</f>
        <v>14</v>
      </c>
      <c r="CN12" s="204">
        <f>'แบบ1_1 หมู่บ้าน'!CR23</f>
        <v>60</v>
      </c>
      <c r="CO12" s="204">
        <f>'แบบ1_1 หมู่บ้าน'!CS23</f>
        <v>30</v>
      </c>
      <c r="CP12" s="204">
        <f>'แบบ1_1 หมู่บ้าน'!CT23</f>
        <v>26</v>
      </c>
      <c r="CQ12" s="204">
        <f>'แบบ1_1 หมู่บ้าน'!CU23</f>
        <v>154</v>
      </c>
      <c r="CR12" s="204">
        <f>'แบบ1_1 หมู่บ้าน'!CV23</f>
        <v>0</v>
      </c>
      <c r="CS12" s="204">
        <f>'แบบ1_1 หมู่บ้าน'!CW23</f>
        <v>170</v>
      </c>
      <c r="CT12" s="204">
        <f>'แบบ1_1 หมู่บ้าน'!CX23</f>
        <v>111500</v>
      </c>
      <c r="CU12" s="204">
        <f>'แบบ1_1 หมู่บ้าน'!CY23</f>
        <v>122000</v>
      </c>
      <c r="CV12" s="204">
        <f>'แบบ1_1 หมู่บ้าน'!CZ23</f>
        <v>84000</v>
      </c>
      <c r="CW12" s="204">
        <f>'แบบ1_1 หมู่บ้าน'!DA23</f>
        <v>98500</v>
      </c>
      <c r="CX12" s="204">
        <f>'แบบ1_1 หมู่บ้าน'!DB23</f>
        <v>79500</v>
      </c>
      <c r="CY12" s="204">
        <f>'แบบ1_1 หมู่บ้าน'!DC23</f>
        <v>50600</v>
      </c>
      <c r="CZ12" s="204">
        <f>'แบบ1_1 หมู่บ้าน'!DD23</f>
        <v>115300</v>
      </c>
      <c r="DA12" s="204">
        <f>'แบบ1_1 หมู่บ้าน'!DE23</f>
        <v>0</v>
      </c>
      <c r="DB12" s="204">
        <f>'แบบ1_1 หมู่บ้าน'!DF23</f>
        <v>0</v>
      </c>
      <c r="DC12" s="204">
        <f>'แบบ1_1 หมู่บ้าน'!DG23</f>
        <v>0</v>
      </c>
      <c r="DD12" s="204">
        <f>'แบบ1_1 หมู่บ้าน'!DH23</f>
        <v>661400</v>
      </c>
      <c r="DE12" s="204">
        <f>'แบบ1_1 หมู่บ้าน'!DI23</f>
        <v>343400</v>
      </c>
      <c r="DF12" s="204">
        <f>'แบบ1_1 หมู่บ้าน'!DJ23</f>
        <v>5500</v>
      </c>
      <c r="DG12" s="204">
        <f>'แบบ1_1 หมู่บ้าน'!DK23</f>
        <v>312500</v>
      </c>
      <c r="DH12" s="204">
        <f>'แบบ1_1 หมู่บ้าน'!DL23</f>
        <v>0</v>
      </c>
    </row>
    <row r="13" spans="1:112" ht="24" customHeight="1">
      <c r="A13" s="160"/>
      <c r="B13" s="184" t="s">
        <v>187</v>
      </c>
      <c r="C13" s="185" t="str">
        <f>'แบบ1_1 หมู่บ้าน'!D24</f>
        <v>แจ้ห่ม</v>
      </c>
      <c r="D13" s="204">
        <f>'แบบ1_1 หมู่บ้าน'!H28</f>
        <v>861</v>
      </c>
      <c r="E13" s="204">
        <f>'แบบ1_1 หมู่บ้าน'!I28</f>
        <v>2124</v>
      </c>
      <c r="F13" s="204">
        <f>'แบบ1_1 หมู่บ้าน'!J28</f>
        <v>37</v>
      </c>
      <c r="G13" s="204">
        <f>'แบบ1_1 หมู่บ้าน'!K28</f>
        <v>22</v>
      </c>
      <c r="H13" s="204">
        <f>'แบบ1_1 หมู่บ้าน'!L28</f>
        <v>0</v>
      </c>
      <c r="I13" s="204">
        <f>'แบบ1_1 หมู่บ้าน'!M28</f>
        <v>1</v>
      </c>
      <c r="J13" s="204">
        <f>'แบบ1_1 หมู่บ้าน'!N28</f>
        <v>12</v>
      </c>
      <c r="K13" s="204">
        <f>'แบบ1_1 หมู่บ้าน'!O28</f>
        <v>5</v>
      </c>
      <c r="L13" s="204">
        <f>'แบบ1_1 หมู่บ้าน'!P28</f>
        <v>40</v>
      </c>
      <c r="M13" s="204">
        <f>'แบบ1_1 หมู่บ้าน'!Q28</f>
        <v>200</v>
      </c>
      <c r="N13" s="204">
        <f>'แบบ1_1 หมู่บ้าน'!R28</f>
        <v>100000</v>
      </c>
      <c r="O13" s="204">
        <f>'แบบ1_1 หมู่บ้าน'!S28</f>
        <v>100000</v>
      </c>
      <c r="P13" s="204">
        <f>'แบบ1_1 หมู่บ้าน'!T28</f>
        <v>90000</v>
      </c>
      <c r="Q13" s="204">
        <f>'แบบ1_1 หมู่บ้าน'!U28</f>
        <v>91600</v>
      </c>
      <c r="R13" s="204">
        <f>'แบบ1_1 หมู่บ้าน'!V28</f>
        <v>90200</v>
      </c>
      <c r="S13" s="204">
        <f>'แบบ1_1 หมู่บ้าน'!W28</f>
        <v>90000</v>
      </c>
      <c r="T13" s="204">
        <f>'แบบ1_1 หมู่บ้าน'!X28</f>
        <v>56000</v>
      </c>
      <c r="U13" s="204">
        <f>'แบบ1_1 หมู่บ้าน'!Y28</f>
        <v>50500</v>
      </c>
      <c r="V13" s="204">
        <f>'แบบ1_1 หมู่บ้าน'!Z28</f>
        <v>0</v>
      </c>
      <c r="W13" s="204">
        <f>'แบบ1_1 หมู่บ้าน'!AA28</f>
        <v>0</v>
      </c>
      <c r="X13" s="204">
        <f>'แบบ1_1 หมู่บ้าน'!AB28</f>
        <v>4</v>
      </c>
      <c r="Y13" s="204">
        <f>'แบบ1_1 หมู่บ้าน'!AC28</f>
        <v>0</v>
      </c>
      <c r="Z13" s="204">
        <f>'แบบ1_1 หมู่บ้าน'!AD28</f>
        <v>0</v>
      </c>
      <c r="AA13" s="204">
        <f>'แบบ1_1 หมู่บ้าน'!AE28</f>
        <v>0</v>
      </c>
      <c r="AB13" s="204">
        <f>'แบบ1_1 หมู่บ้าน'!AF28</f>
        <v>3</v>
      </c>
      <c r="AC13" s="204">
        <f>'แบบ1_1 หมู่บ้าน'!AG28</f>
        <v>0</v>
      </c>
      <c r="AD13" s="204">
        <f>'แบบ1_1 หมู่บ้าน'!AH28</f>
        <v>2</v>
      </c>
      <c r="AE13" s="204">
        <f>'แบบ1_1 หมู่บ้าน'!AI28</f>
        <v>0</v>
      </c>
      <c r="AF13" s="204">
        <f>'แบบ1_1 หมู่บ้าน'!AJ28</f>
        <v>3</v>
      </c>
      <c r="AG13" s="204">
        <f>'แบบ1_1 หมู่บ้าน'!AK28</f>
        <v>2</v>
      </c>
      <c r="AH13" s="204">
        <f>'แบบ1_1 หมู่บ้าน'!AL28</f>
        <v>0</v>
      </c>
      <c r="AI13" s="204">
        <f>'แบบ1_1 หมู่บ้าน'!AM28</f>
        <v>0</v>
      </c>
      <c r="AJ13" s="204">
        <f>'แบบ1_1 หมู่บ้าน'!AN28</f>
        <v>80</v>
      </c>
      <c r="AK13" s="204">
        <f>'แบบ1_1 หมู่บ้าน'!AO28</f>
        <v>0</v>
      </c>
      <c r="AL13" s="204">
        <f>'แบบ1_1 หมู่บ้าน'!AP28</f>
        <v>1</v>
      </c>
      <c r="AM13" s="204">
        <f>'แบบ1_1 หมู่บ้าน'!AQ28</f>
        <v>0</v>
      </c>
      <c r="AN13" s="204">
        <f>'แบบ1_1 หมู่บ้าน'!AR28</f>
        <v>0</v>
      </c>
      <c r="AO13" s="204">
        <f>'แบบ1_1 หมู่บ้าน'!AS28</f>
        <v>0</v>
      </c>
      <c r="AP13" s="204">
        <f>'แบบ1_1 หมู่บ้าน'!AT28</f>
        <v>2000</v>
      </c>
      <c r="AQ13" s="204">
        <f>'แบบ1_1 หมู่บ้าน'!AU28</f>
        <v>3500</v>
      </c>
      <c r="AR13" s="204">
        <f>'แบบ1_1 หมู่บ้าน'!AV28</f>
        <v>3000</v>
      </c>
      <c r="AS13" s="204">
        <f>'แบบ1_1 หมู่บ้าน'!AW28</f>
        <v>0</v>
      </c>
      <c r="AT13" s="204">
        <f>'แบบ1_1 หมู่บ้าน'!AX28</f>
        <v>0</v>
      </c>
      <c r="AU13" s="204">
        <f>'แบบ1_1 หมู่บ้าน'!AY28</f>
        <v>0</v>
      </c>
      <c r="AV13" s="204">
        <f>'แบบ1_1 หมู่บ้าน'!AZ28</f>
        <v>0</v>
      </c>
      <c r="AW13" s="204">
        <f>'แบบ1_1 หมู่บ้าน'!BA28</f>
        <v>5</v>
      </c>
      <c r="AX13" s="204">
        <f>'แบบ1_1 หมู่บ้าน'!BB28</f>
        <v>13</v>
      </c>
      <c r="AY13" s="204">
        <f>'แบบ1_1 หมู่บ้าน'!BC28</f>
        <v>6</v>
      </c>
      <c r="AZ13" s="204">
        <f>'แบบ1_1 หมู่บ้าน'!BD28</f>
        <v>0</v>
      </c>
      <c r="BA13" s="204">
        <f>'แบบ1_1 หมู่บ้าน'!BE28</f>
        <v>40000</v>
      </c>
      <c r="BB13" s="204">
        <f>'แบบ1_1 หมู่บ้าน'!BF28</f>
        <v>48000</v>
      </c>
      <c r="BC13" s="204">
        <f>'แบบ1_1 หมู่บ้าน'!BG28</f>
        <v>60000</v>
      </c>
      <c r="BD13" s="204">
        <f>'แบบ1_1 หมู่บ้าน'!BH28</f>
        <v>73500</v>
      </c>
      <c r="BE13" s="204">
        <f>'แบบ1_1 หมู่บ้าน'!BI28</f>
        <v>66100</v>
      </c>
      <c r="BF13" s="204">
        <f>'แบบ1_1 หมู่บ้าน'!BJ28</f>
        <v>60000</v>
      </c>
      <c r="BG13" s="204">
        <f>'แบบ1_1 หมู่บ้าน'!BK28</f>
        <v>36550</v>
      </c>
      <c r="BH13" s="204">
        <f>'แบบ1_1 หมู่บ้าน'!BL28</f>
        <v>36500</v>
      </c>
      <c r="BI13" s="204">
        <f>'แบบ1_1 หมู่บ้าน'!BM28</f>
        <v>0</v>
      </c>
      <c r="BJ13" s="204">
        <f>'แบบ1_1 หมู่บ้าน'!BN28</f>
        <v>0</v>
      </c>
      <c r="BK13" s="204">
        <f>'แบบ1_1 หมู่บ้าน'!BO28</f>
        <v>0</v>
      </c>
      <c r="BL13" s="214" t="str">
        <f>'แบบ1_1 หมู่บ้าน'!BP28</f>
        <v>1.1,2,3,4 2.2,3,4,5 3.1,2,3 4.2,3,4,5</v>
      </c>
      <c r="BM13" s="204">
        <f>'แบบ1_1 หมู่บ้าน'!BQ28</f>
        <v>280</v>
      </c>
      <c r="BN13" s="204">
        <f>'แบบ1_1 หมู่บ้าน'!BR28</f>
        <v>0</v>
      </c>
      <c r="BO13" s="204">
        <f>'แบบ1_1 หมู่บ้าน'!BS28</f>
        <v>0</v>
      </c>
      <c r="BP13" s="204">
        <f>'แบบ1_1 หมู่บ้าน'!BT28</f>
        <v>0</v>
      </c>
      <c r="BQ13" s="204">
        <f>'แบบ1_1 หมู่บ้าน'!BU28</f>
        <v>0</v>
      </c>
      <c r="BR13" s="204">
        <f>'แบบ1_1 หมู่บ้าน'!BV28</f>
        <v>0</v>
      </c>
      <c r="BS13" s="204">
        <f>'แบบ1_1 หมู่บ้าน'!BW28</f>
        <v>0</v>
      </c>
      <c r="BT13" s="204">
        <f>'แบบ1_1 หมู่บ้าน'!BX28</f>
        <v>4000</v>
      </c>
      <c r="BU13" s="204">
        <f>'แบบ1_1 หมู่บ้าน'!BY28</f>
        <v>0</v>
      </c>
      <c r="BV13" s="204">
        <f>'แบบ1_1 หมู่บ้าน'!BZ28</f>
        <v>0</v>
      </c>
      <c r="BW13" s="204">
        <f>'แบบ1_1 หมู่บ้าน'!CA28</f>
        <v>0</v>
      </c>
      <c r="BX13" s="204">
        <f>'แบบ1_1 หมู่บ้าน'!CB28</f>
        <v>4</v>
      </c>
      <c r="BY13" s="204">
        <f>'แบบ1_1 หมู่บ้าน'!CC28</f>
        <v>4</v>
      </c>
      <c r="BZ13" s="204">
        <f>'แบบ1_1 หมู่บ้าน'!CD28</f>
        <v>4</v>
      </c>
      <c r="CA13" s="204">
        <f>'แบบ1_1 หมู่บ้าน'!CE28</f>
        <v>4</v>
      </c>
      <c r="CB13" s="204">
        <f>'แบบ1_1 หมู่บ้าน'!CF28</f>
        <v>9</v>
      </c>
      <c r="CC13" s="204">
        <f>'แบบ1_1 หมู่บ้าน'!CG28</f>
        <v>2</v>
      </c>
      <c r="CD13" s="204">
        <f>'แบบ1_1 หมู่บ้าน'!CH28</f>
        <v>130</v>
      </c>
      <c r="CE13" s="204">
        <f>'แบบ1_1 หมู่บ้าน'!CI28</f>
        <v>132</v>
      </c>
      <c r="CF13" s="204">
        <f>'แบบ1_1 หมู่บ้าน'!CJ28</f>
        <v>0</v>
      </c>
      <c r="CG13" s="204">
        <f>'แบบ1_1 หมู่บ้าน'!CK28</f>
        <v>325</v>
      </c>
      <c r="CH13" s="204">
        <f>'แบบ1_1 หมู่บ้าน'!CL28</f>
        <v>1</v>
      </c>
      <c r="CI13" s="204">
        <f>'แบบ1_1 หมู่บ้าน'!CM28</f>
        <v>2</v>
      </c>
      <c r="CJ13" s="204">
        <f>'แบบ1_1 หมู่บ้าน'!CN28</f>
        <v>116</v>
      </c>
      <c r="CK13" s="204">
        <f>'แบบ1_1 หมู่บ้าน'!CO28</f>
        <v>51840</v>
      </c>
      <c r="CL13" s="204">
        <f>'แบบ1_1 หมู่บ้าน'!CP28</f>
        <v>10</v>
      </c>
      <c r="CM13" s="204">
        <f>'แบบ1_1 หมู่บ้าน'!CQ28</f>
        <v>37</v>
      </c>
      <c r="CN13" s="204">
        <f>'แบบ1_1 หมู่บ้าน'!CR28</f>
        <v>200</v>
      </c>
      <c r="CO13" s="204">
        <f>'แบบ1_1 หมู่บ้าน'!CS28</f>
        <v>40</v>
      </c>
      <c r="CP13" s="204">
        <f>'แบบ1_1 หมู่บ้าน'!CT28</f>
        <v>81</v>
      </c>
      <c r="CQ13" s="204">
        <f>'แบบ1_1 หมู่บ้าน'!CU28</f>
        <v>24</v>
      </c>
      <c r="CR13" s="204">
        <f>'แบบ1_1 หมู่บ้าน'!CV28</f>
        <v>0</v>
      </c>
      <c r="CS13" s="204">
        <f>'แบบ1_1 หมู่บ้าน'!CW28</f>
        <v>280</v>
      </c>
      <c r="CT13" s="204">
        <f>'แบบ1_1 หมู่บ้าน'!CX28</f>
        <v>140000</v>
      </c>
      <c r="CU13" s="204">
        <f>'แบบ1_1 หมู่บ้าน'!CY28</f>
        <v>148000</v>
      </c>
      <c r="CV13" s="204">
        <f>'แบบ1_1 หมู่บ้าน'!CZ28</f>
        <v>150000</v>
      </c>
      <c r="CW13" s="204">
        <f>'แบบ1_1 หมู่บ้าน'!DA28</f>
        <v>167100</v>
      </c>
      <c r="CX13" s="204">
        <f>'แบบ1_1 หมู่บ้าน'!DB28</f>
        <v>159800</v>
      </c>
      <c r="CY13" s="204">
        <f>'แบบ1_1 หมู่บ้าน'!DC28</f>
        <v>153000</v>
      </c>
      <c r="CZ13" s="204">
        <f>'แบบ1_1 หมู่บ้าน'!DD28</f>
        <v>96550</v>
      </c>
      <c r="DA13" s="204">
        <f>'แบบ1_1 หมู่บ้าน'!DE28</f>
        <v>87000</v>
      </c>
      <c r="DB13" s="204">
        <f>'แบบ1_1 หมู่บ้าน'!DF28</f>
        <v>0</v>
      </c>
      <c r="DC13" s="204">
        <f>'แบบ1_1 หมู่บ้าน'!DG28</f>
        <v>0</v>
      </c>
      <c r="DD13" s="204">
        <f>'แบบ1_1 หมู่บ้าน'!DH28</f>
        <v>1101450</v>
      </c>
      <c r="DE13" s="204">
        <f>'แบบ1_1 หมู่บ้าน'!DI28</f>
        <v>668300</v>
      </c>
      <c r="DF13" s="204">
        <f>'แบบ1_1 หมู่บ้าน'!DJ28</f>
        <v>8500</v>
      </c>
      <c r="DG13" s="204">
        <f>'แบบ1_1 หมู่บ้าน'!DK28</f>
        <v>420650</v>
      </c>
      <c r="DH13" s="204">
        <f>'แบบ1_1 หมู่บ้าน'!DL28</f>
        <v>4000</v>
      </c>
    </row>
    <row r="14" spans="1:112" ht="24" customHeight="1">
      <c r="A14" s="20"/>
      <c r="B14" s="184" t="s">
        <v>191</v>
      </c>
      <c r="C14" s="185" t="str">
        <f>'แบบ1_1 หมู่บ้าน'!D29</f>
        <v>วังเหนือ</v>
      </c>
      <c r="D14" s="204">
        <f>'แบบ1_1 หมู่บ้าน'!H30</f>
        <v>278</v>
      </c>
      <c r="E14" s="204">
        <f>'แบบ1_1 หมู่บ้าน'!I30</f>
        <v>435</v>
      </c>
      <c r="F14" s="204">
        <f>'แบบ1_1 หมู่บ้าน'!J30</f>
        <v>10</v>
      </c>
      <c r="G14" s="204">
        <f>'แบบ1_1 หมู่บ้าน'!K30</f>
        <v>3</v>
      </c>
      <c r="H14" s="204">
        <f>'แบบ1_1 หมู่บ้าน'!L30</f>
        <v>1</v>
      </c>
      <c r="I14" s="204">
        <f>'แบบ1_1 หมู่บ้าน'!M30</f>
        <v>0</v>
      </c>
      <c r="J14" s="204">
        <f>'แบบ1_1 หมู่บ้าน'!N30</f>
        <v>6</v>
      </c>
      <c r="K14" s="204">
        <f>'แบบ1_1 หมู่บ้าน'!O30</f>
        <v>0</v>
      </c>
      <c r="L14" s="204">
        <f>'แบบ1_1 หมู่บ้าน'!P30</f>
        <v>10</v>
      </c>
      <c r="M14" s="204">
        <f>'แบบ1_1 หมู่บ้าน'!Q30</f>
        <v>50</v>
      </c>
      <c r="N14" s="204">
        <f>'แบบ1_1 หมู่บ้าน'!R30</f>
        <v>5000</v>
      </c>
      <c r="O14" s="204">
        <f>'แบบ1_1 หมู่บ้าน'!S30</f>
        <v>8500</v>
      </c>
      <c r="P14" s="204">
        <f>'แบบ1_1 หมู่บ้าน'!T30</f>
        <v>5000</v>
      </c>
      <c r="Q14" s="204">
        <f>'แบบ1_1 หมู่บ้าน'!U30</f>
        <v>5000</v>
      </c>
      <c r="R14" s="204">
        <f>'แบบ1_1 หมู่บ้าน'!V30</f>
        <v>5000</v>
      </c>
      <c r="S14" s="204">
        <f>'แบบ1_1 หมู่บ้าน'!W30</f>
        <v>0</v>
      </c>
      <c r="T14" s="204">
        <f>'แบบ1_1 หมู่บ้าน'!X30</f>
        <v>0</v>
      </c>
      <c r="U14" s="204">
        <f>'แบบ1_1 หมู่บ้าน'!Y30</f>
        <v>0</v>
      </c>
      <c r="V14" s="204">
        <f>'แบบ1_1 หมู่บ้าน'!Z30</f>
        <v>0</v>
      </c>
      <c r="W14" s="204">
        <f>'แบบ1_1 หมู่บ้าน'!AA30</f>
        <v>0</v>
      </c>
      <c r="X14" s="204">
        <f>'แบบ1_1 หมู่บ้าน'!AB30</f>
        <v>2</v>
      </c>
      <c r="Y14" s="204">
        <f>'แบบ1_1 หมู่บ้าน'!AC30</f>
        <v>1</v>
      </c>
      <c r="Z14" s="204">
        <f>'แบบ1_1 หมู่บ้าน'!AD30</f>
        <v>0</v>
      </c>
      <c r="AA14" s="204">
        <f>'แบบ1_1 หมู่บ้าน'!AE30</f>
        <v>0</v>
      </c>
      <c r="AB14" s="204">
        <f>'แบบ1_1 หมู่บ้าน'!AF30</f>
        <v>1</v>
      </c>
      <c r="AC14" s="204">
        <f>'แบบ1_1 หมู่บ้าน'!AG30</f>
        <v>0</v>
      </c>
      <c r="AD14" s="204">
        <f>'แบบ1_1 หมู่บ้าน'!AH30</f>
        <v>0</v>
      </c>
      <c r="AE14" s="204">
        <f>'แบบ1_1 หมู่บ้าน'!AI30</f>
        <v>1</v>
      </c>
      <c r="AF14" s="204">
        <f>'แบบ1_1 หมู่บ้าน'!AJ30</f>
        <v>1</v>
      </c>
      <c r="AG14" s="204">
        <f>'แบบ1_1 หมู่บ้าน'!AK30</f>
        <v>1</v>
      </c>
      <c r="AH14" s="204">
        <f>'แบบ1_1 หมู่บ้าน'!AL30</f>
        <v>0</v>
      </c>
      <c r="AI14" s="204">
        <f>'แบบ1_1 หมู่บ้าน'!AM30</f>
        <v>0</v>
      </c>
      <c r="AJ14" s="204">
        <f>'แบบ1_1 หมู่บ้าน'!AN30</f>
        <v>8</v>
      </c>
      <c r="AK14" s="204">
        <f>'แบบ1_1 หมู่บ้าน'!AO30</f>
        <v>2</v>
      </c>
      <c r="AL14" s="204">
        <f>'แบบ1_1 หมู่บ้าน'!AP30</f>
        <v>1</v>
      </c>
      <c r="AM14" s="204">
        <f>'แบบ1_1 หมู่บ้าน'!AQ30</f>
        <v>0</v>
      </c>
      <c r="AN14" s="204">
        <f>'แบบ1_1 หมู่บ้าน'!AR30</f>
        <v>0</v>
      </c>
      <c r="AO14" s="204">
        <f>'แบบ1_1 หมู่บ้าน'!AS30</f>
        <v>0</v>
      </c>
      <c r="AP14" s="204">
        <f>'แบบ1_1 หมู่บ้าน'!AT30</f>
        <v>0</v>
      </c>
      <c r="AQ14" s="204">
        <f>'แบบ1_1 หมู่บ้าน'!AU30</f>
        <v>0</v>
      </c>
      <c r="AR14" s="204">
        <f>'แบบ1_1 หมู่บ้าน'!AV30</f>
        <v>1000</v>
      </c>
      <c r="AS14" s="204">
        <f>'แบบ1_1 หมู่บ้าน'!AW30</f>
        <v>0</v>
      </c>
      <c r="AT14" s="204">
        <f>'แบบ1_1 หมู่บ้าน'!AX30</f>
        <v>0</v>
      </c>
      <c r="AU14" s="204">
        <f>'แบบ1_1 หมู่บ้าน'!AY30</f>
        <v>0</v>
      </c>
      <c r="AV14" s="204">
        <f>'แบบ1_1 หมู่บ้าน'!AZ30</f>
        <v>0</v>
      </c>
      <c r="AW14" s="204">
        <f>'แบบ1_1 หมู่บ้าน'!BA30</f>
        <v>3</v>
      </c>
      <c r="AX14" s="204">
        <f>'แบบ1_1 หมู่บ้าน'!BB30</f>
        <v>2</v>
      </c>
      <c r="AY14" s="204">
        <f>'แบบ1_1 หมู่บ้าน'!BC30</f>
        <v>10</v>
      </c>
      <c r="AZ14" s="204">
        <f>'แบบ1_1 หมู่บ้าน'!BD30</f>
        <v>0</v>
      </c>
      <c r="BA14" s="204">
        <f>'แบบ1_1 หมู่บ้าน'!BE30</f>
        <v>0</v>
      </c>
      <c r="BB14" s="204">
        <f>'แบบ1_1 หมู่บ้าน'!BF30</f>
        <v>1200</v>
      </c>
      <c r="BC14" s="204">
        <f>'แบบ1_1 หมู่บ้าน'!BG30</f>
        <v>3500</v>
      </c>
      <c r="BD14" s="204">
        <f>'แบบ1_1 หมู่บ้าน'!BH30</f>
        <v>2500</v>
      </c>
      <c r="BE14" s="204">
        <f>'แบบ1_1 หมู่บ้าน'!BI30</f>
        <v>2800</v>
      </c>
      <c r="BF14" s="204">
        <f>'แบบ1_1 หมู่บ้าน'!BJ30</f>
        <v>0</v>
      </c>
      <c r="BG14" s="204">
        <f>'แบบ1_1 หมู่บ้าน'!BK30</f>
        <v>0</v>
      </c>
      <c r="BH14" s="204">
        <f>'แบบ1_1 หมู่บ้าน'!BL30</f>
        <v>0</v>
      </c>
      <c r="BI14" s="204">
        <f>'แบบ1_1 หมู่บ้าน'!BM30</f>
        <v>0</v>
      </c>
      <c r="BJ14" s="204">
        <f>'แบบ1_1 หมู่บ้าน'!BN30</f>
        <v>0</v>
      </c>
      <c r="BK14" s="204">
        <f>'แบบ1_1 หมู่บ้าน'!BO30</f>
        <v>5</v>
      </c>
      <c r="BL14" s="214" t="str">
        <f>'แบบ1_1 หมู่บ้าน'!BP30</f>
        <v>1.4,7,8,9</v>
      </c>
      <c r="BM14" s="204">
        <f>'แบบ1_1 หมู่บ้าน'!BQ30</f>
        <v>0</v>
      </c>
      <c r="BN14" s="204">
        <f>'แบบ1_1 หมู่บ้าน'!BR30</f>
        <v>0</v>
      </c>
      <c r="BO14" s="204">
        <f>'แบบ1_1 หมู่บ้าน'!BS30</f>
        <v>0</v>
      </c>
      <c r="BP14" s="204">
        <f>'แบบ1_1 หมู่บ้าน'!BT30</f>
        <v>0</v>
      </c>
      <c r="BQ14" s="204">
        <f>'แบบ1_1 หมู่บ้าน'!BU30</f>
        <v>0</v>
      </c>
      <c r="BR14" s="204">
        <f>'แบบ1_1 หมู่บ้าน'!BV30</f>
        <v>0</v>
      </c>
      <c r="BS14" s="204">
        <f>'แบบ1_1 หมู่บ้าน'!BW30</f>
        <v>1000</v>
      </c>
      <c r="BT14" s="204">
        <f>'แบบ1_1 หมู่บ้าน'!BX30</f>
        <v>0</v>
      </c>
      <c r="BU14" s="204">
        <f>'แบบ1_1 หมู่บ้าน'!BY30</f>
        <v>0</v>
      </c>
      <c r="BV14" s="204">
        <f>'แบบ1_1 หมู่บ้าน'!BZ30</f>
        <v>0</v>
      </c>
      <c r="BW14" s="204">
        <f>'แบบ1_1 หมู่บ้าน'!CA30</f>
        <v>0</v>
      </c>
      <c r="BX14" s="204">
        <f>'แบบ1_1 หมู่บ้าน'!CB30</f>
        <v>1</v>
      </c>
      <c r="BY14" s="204">
        <f>'แบบ1_1 หมู่บ้าน'!CC30</f>
        <v>1</v>
      </c>
      <c r="BZ14" s="204">
        <f>'แบบ1_1 หมู่บ้าน'!CD30</f>
        <v>0</v>
      </c>
      <c r="CA14" s="204">
        <f>'แบบ1_1 หมู่บ้าน'!CE30</f>
        <v>0</v>
      </c>
      <c r="CB14" s="204">
        <f>'แบบ1_1 หมู่บ้าน'!CF30</f>
        <v>8</v>
      </c>
      <c r="CC14" s="204">
        <f>'แบบ1_1 หมู่บ้าน'!CG30</f>
        <v>0</v>
      </c>
      <c r="CD14" s="204">
        <f>'แบบ1_1 หมู่บ้าน'!CH30</f>
        <v>180</v>
      </c>
      <c r="CE14" s="204">
        <f>'แบบ1_1 หมู่บ้าน'!CI30</f>
        <v>180</v>
      </c>
      <c r="CF14" s="204">
        <f>'แบบ1_1 หมู่บ้าน'!CJ30</f>
        <v>0</v>
      </c>
      <c r="CG14" s="204">
        <f>'แบบ1_1 หมู่บ้าน'!CK30</f>
        <v>0</v>
      </c>
      <c r="CH14" s="204">
        <f>'แบบ1_1 หมู่บ้าน'!CL30</f>
        <v>0</v>
      </c>
      <c r="CI14" s="204">
        <f>'แบบ1_1 หมู่บ้าน'!CM30</f>
        <v>0</v>
      </c>
      <c r="CJ14" s="204">
        <f>'แบบ1_1 หมู่บ้าน'!CN30</f>
        <v>0</v>
      </c>
      <c r="CK14" s="204">
        <f>'แบบ1_1 หมู่บ้าน'!CO30</f>
        <v>0</v>
      </c>
      <c r="CL14" s="204">
        <f>'แบบ1_1 หมู่บ้าน'!CP30</f>
        <v>5</v>
      </c>
      <c r="CM14" s="204">
        <f>'แบบ1_1 หมู่บ้าน'!CQ30</f>
        <v>10</v>
      </c>
      <c r="CN14" s="204">
        <f>'แบบ1_1 หมู่บ้าน'!CR30</f>
        <v>50</v>
      </c>
      <c r="CO14" s="204">
        <f>'แบบ1_1 หมู่บ้าน'!CS30</f>
        <v>10</v>
      </c>
      <c r="CP14" s="204">
        <f>'แบบ1_1 หมู่บ้าน'!CT30</f>
        <v>11</v>
      </c>
      <c r="CQ14" s="204">
        <f>'แบบ1_1 หมู่บ้าน'!CU30</f>
        <v>15</v>
      </c>
      <c r="CR14" s="204">
        <f>'แบบ1_1 หมู่บ้าน'!CV30</f>
        <v>5</v>
      </c>
      <c r="CS14" s="204">
        <f>'แบบ1_1 หมู่บ้าน'!CW30</f>
        <v>0</v>
      </c>
      <c r="CT14" s="204">
        <f>'แบบ1_1 หมู่บ้าน'!CX30</f>
        <v>5000</v>
      </c>
      <c r="CU14" s="204">
        <f>'แบบ1_1 หมู่บ้าน'!CY30</f>
        <v>9700</v>
      </c>
      <c r="CV14" s="204">
        <f>'แบบ1_1 หมู่บ้าน'!CZ30</f>
        <v>8500</v>
      </c>
      <c r="CW14" s="204">
        <f>'แบบ1_1 หมู่บ้าน'!DA30</f>
        <v>7500</v>
      </c>
      <c r="CX14" s="204">
        <f>'แบบ1_1 หมู่บ้าน'!DB30</f>
        <v>7800</v>
      </c>
      <c r="CY14" s="204">
        <f>'แบบ1_1 หมู่บ้าน'!DC30</f>
        <v>2000</v>
      </c>
      <c r="CZ14" s="204">
        <f>'แบบ1_1 หมู่บ้าน'!DD30</f>
        <v>0</v>
      </c>
      <c r="DA14" s="204">
        <f>'แบบ1_1 หมู่บ้าน'!DE30</f>
        <v>0</v>
      </c>
      <c r="DB14" s="204">
        <f>'แบบ1_1 หมู่บ้าน'!DF30</f>
        <v>0</v>
      </c>
      <c r="DC14" s="204">
        <f>'แบบ1_1 หมู่บ้าน'!DG30</f>
        <v>0</v>
      </c>
      <c r="DD14" s="204">
        <f>'แบบ1_1 หมู่บ้าน'!DH30</f>
        <v>40500</v>
      </c>
      <c r="DE14" s="204">
        <f>'แบบ1_1 หมู่บ้าน'!DI30</f>
        <v>28500</v>
      </c>
      <c r="DF14" s="204">
        <f>'แบบ1_1 หมู่บ้าน'!DJ30</f>
        <v>1000</v>
      </c>
      <c r="DG14" s="204">
        <f>'แบบ1_1 หมู่บ้าน'!DK30</f>
        <v>10000</v>
      </c>
      <c r="DH14" s="204">
        <f>'แบบ1_1 หมู่บ้าน'!DL30</f>
        <v>1000</v>
      </c>
    </row>
    <row r="15" spans="1:112" ht="24" customHeight="1">
      <c r="A15" s="20"/>
      <c r="B15" s="184" t="s">
        <v>194</v>
      </c>
      <c r="C15" s="185" t="str">
        <f>'แบบ1_1 หมู่บ้าน'!D31</f>
        <v>แม่ทะ</v>
      </c>
      <c r="D15" s="204">
        <f>'แบบ1_1 หมู่บ้าน'!H35</f>
        <v>620</v>
      </c>
      <c r="E15" s="204">
        <f>'แบบ1_1 หมู่บ้าน'!I35</f>
        <v>1407</v>
      </c>
      <c r="F15" s="204">
        <f>'แบบ1_1 หมู่บ้าน'!J35</f>
        <v>40</v>
      </c>
      <c r="G15" s="204">
        <f>'แบบ1_1 หมู่บ้าน'!K35</f>
        <v>19</v>
      </c>
      <c r="H15" s="204">
        <f>'แบบ1_1 หมู่บ้าน'!L35</f>
        <v>3</v>
      </c>
      <c r="I15" s="204">
        <f>'แบบ1_1 หมู่บ้าน'!M35</f>
        <v>2</v>
      </c>
      <c r="J15" s="204">
        <f>'แบบ1_1 หมู่บ้าน'!N35</f>
        <v>10</v>
      </c>
      <c r="K15" s="204">
        <f>'แบบ1_1 หมู่บ้าน'!O35</f>
        <v>6</v>
      </c>
      <c r="L15" s="204">
        <f>'แบบ1_1 หมู่บ้าน'!P35</f>
        <v>40</v>
      </c>
      <c r="M15" s="204">
        <f>'แบบ1_1 หมู่บ้าน'!Q35</f>
        <v>200</v>
      </c>
      <c r="N15" s="204">
        <f>'แบบ1_1 หมู่บ้าน'!R35</f>
        <v>71530</v>
      </c>
      <c r="O15" s="204">
        <f>'แบบ1_1 หมู่บ้าน'!S35</f>
        <v>73200</v>
      </c>
      <c r="P15" s="204">
        <f>'แบบ1_1 หมู่บ้าน'!T35</f>
        <v>74220</v>
      </c>
      <c r="Q15" s="204">
        <f>'แบบ1_1 หมู่บ้าน'!U35</f>
        <v>75900</v>
      </c>
      <c r="R15" s="204">
        <f>'แบบ1_1 หมู่บ้าน'!V35</f>
        <v>80010</v>
      </c>
      <c r="S15" s="204">
        <f>'แบบ1_1 หมู่บ้าน'!W35</f>
        <v>81675</v>
      </c>
      <c r="T15" s="204">
        <f>'แบบ1_1 หมู่บ้าน'!X35</f>
        <v>82100</v>
      </c>
      <c r="U15" s="204">
        <f>'แบบ1_1 หมู่บ้าน'!Y35</f>
        <v>27460</v>
      </c>
      <c r="V15" s="204">
        <f>'แบบ1_1 หมู่บ้าน'!Z35</f>
        <v>0</v>
      </c>
      <c r="W15" s="204">
        <f>'แบบ1_1 หมู่บ้าน'!AA35</f>
        <v>0</v>
      </c>
      <c r="X15" s="204">
        <f>'แบบ1_1 หมู่บ้าน'!AB35</f>
        <v>0</v>
      </c>
      <c r="Y15" s="204">
        <f>'แบบ1_1 หมู่บ้าน'!AC35</f>
        <v>4</v>
      </c>
      <c r="Z15" s="204">
        <f>'แบบ1_1 หมู่บ้าน'!AD35</f>
        <v>1</v>
      </c>
      <c r="AA15" s="204">
        <f>'แบบ1_1 หมู่บ้าน'!AE35</f>
        <v>1</v>
      </c>
      <c r="AB15" s="204">
        <f>'แบบ1_1 หมู่บ้าน'!AF35</f>
        <v>4</v>
      </c>
      <c r="AC15" s="204">
        <f>'แบบ1_1 หมู่บ้าน'!AG35</f>
        <v>0</v>
      </c>
      <c r="AD15" s="204">
        <f>'แบบ1_1 หมู่บ้าน'!AH35</f>
        <v>1</v>
      </c>
      <c r="AE15" s="204">
        <f>'แบบ1_1 หมู่บ้าน'!AI35</f>
        <v>4</v>
      </c>
      <c r="AF15" s="204">
        <f>'แบบ1_1 หมู่บ้าน'!AJ35</f>
        <v>0</v>
      </c>
      <c r="AG15" s="204">
        <f>'แบบ1_1 หมู่บ้าน'!AK35</f>
        <v>4</v>
      </c>
      <c r="AH15" s="204">
        <f>'แบบ1_1 หมู่บ้าน'!AL35</f>
        <v>0</v>
      </c>
      <c r="AI15" s="204">
        <f>'แบบ1_1 หมู่บ้าน'!AM35</f>
        <v>0</v>
      </c>
      <c r="AJ15" s="204">
        <f>'แบบ1_1 หมู่บ้าน'!AN35</f>
        <v>31</v>
      </c>
      <c r="AK15" s="204">
        <f>'แบบ1_1 หมู่บ้าน'!AO35</f>
        <v>1</v>
      </c>
      <c r="AL15" s="204">
        <f>'แบบ1_1 หมู่บ้าน'!AP35</f>
        <v>2</v>
      </c>
      <c r="AM15" s="204">
        <f>'แบบ1_1 หมู่บ้าน'!AQ35</f>
        <v>8500</v>
      </c>
      <c r="AN15" s="204">
        <f>'แบบ1_1 หมู่บ้าน'!AR35</f>
        <v>10000</v>
      </c>
      <c r="AO15" s="204">
        <f>'แบบ1_1 หมู่บ้าน'!AS35</f>
        <v>10300</v>
      </c>
      <c r="AP15" s="204">
        <f>'แบบ1_1 หมู่บ้าน'!AT35</f>
        <v>9100</v>
      </c>
      <c r="AQ15" s="204">
        <f>'แบบ1_1 หมู่บ้าน'!AU35</f>
        <v>9000</v>
      </c>
      <c r="AR15" s="204">
        <f>'แบบ1_1 หมู่บ้าน'!AV35</f>
        <v>10000</v>
      </c>
      <c r="AS15" s="204">
        <f>'แบบ1_1 หมู่บ้าน'!AW35</f>
        <v>0</v>
      </c>
      <c r="AT15" s="204">
        <f>'แบบ1_1 หมู่บ้าน'!AX35</f>
        <v>0</v>
      </c>
      <c r="AU15" s="204">
        <f>'แบบ1_1 หมู่บ้าน'!AY35</f>
        <v>0</v>
      </c>
      <c r="AV15" s="204">
        <f>'แบบ1_1 หมู่บ้าน'!AZ35</f>
        <v>0</v>
      </c>
      <c r="AW15" s="204">
        <f>'แบบ1_1 หมู่บ้าน'!BA35</f>
        <v>13</v>
      </c>
      <c r="AX15" s="204">
        <f>'แบบ1_1 หมู่บ้าน'!BB35</f>
        <v>10</v>
      </c>
      <c r="AY15" s="204">
        <f>'แบบ1_1 หมู่บ้าน'!BC35</f>
        <v>10</v>
      </c>
      <c r="AZ15" s="204">
        <f>'แบบ1_1 หมู่บ้าน'!BD35</f>
        <v>0</v>
      </c>
      <c r="BA15" s="204">
        <f>'แบบ1_1 หมู่บ้าน'!BE35</f>
        <v>106500</v>
      </c>
      <c r="BB15" s="204">
        <f>'แบบ1_1 หมู่บ้าน'!BF35</f>
        <v>108950</v>
      </c>
      <c r="BC15" s="204">
        <f>'แบบ1_1 หมู่บ้าน'!BG35</f>
        <v>113800</v>
      </c>
      <c r="BD15" s="204">
        <f>'แบบ1_1 หมู่บ้าน'!BH35</f>
        <v>111650</v>
      </c>
      <c r="BE15" s="204">
        <f>'แบบ1_1 หมู่บ้าน'!BI35</f>
        <v>110040</v>
      </c>
      <c r="BF15" s="204">
        <f>'แบบ1_1 หมู่บ้าน'!BJ35</f>
        <v>112150</v>
      </c>
      <c r="BG15" s="204">
        <f>'แบบ1_1 หมู่บ้าน'!BK35</f>
        <v>115550</v>
      </c>
      <c r="BH15" s="204">
        <f>'แบบ1_1 หมู่บ้าน'!BL35</f>
        <v>41410</v>
      </c>
      <c r="BI15" s="204">
        <f>'แบบ1_1 หมู่บ้าน'!BM35</f>
        <v>0</v>
      </c>
      <c r="BJ15" s="204">
        <f>'แบบ1_1 หมู่บ้าน'!BN35</f>
        <v>0</v>
      </c>
      <c r="BK15" s="204">
        <f>'แบบ1_1 หมู่บ้าน'!BO35</f>
        <v>4</v>
      </c>
      <c r="BL15" s="214" t="str">
        <f>'แบบ1_1 หมู่บ้าน'!BP35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BM15" s="204">
        <f>'แบบ1_1 หมู่บ้าน'!BQ35</f>
        <v>200</v>
      </c>
      <c r="BN15" s="204">
        <f>'แบบ1_1 หมู่บ้าน'!BR35</f>
        <v>8050</v>
      </c>
      <c r="BO15" s="204">
        <f>'แบบ1_1 หมู่บ้าน'!BS35</f>
        <v>9150</v>
      </c>
      <c r="BP15" s="204">
        <f>'แบบ1_1 หมู่บ้าน'!BT35</f>
        <v>8700</v>
      </c>
      <c r="BQ15" s="204">
        <f>'แบบ1_1 หมู่บ้าน'!BU35</f>
        <v>7995</v>
      </c>
      <c r="BR15" s="204">
        <f>'แบบ1_1 หมู่บ้าน'!BV35</f>
        <v>8450</v>
      </c>
      <c r="BS15" s="204">
        <f>'แบบ1_1 หมู่บ้าน'!BW35</f>
        <v>8815</v>
      </c>
      <c r="BT15" s="204">
        <f>'แบบ1_1 หมู่บ้าน'!BX35</f>
        <v>9200</v>
      </c>
      <c r="BU15" s="204">
        <f>'แบบ1_1 หมู่บ้าน'!BY35</f>
        <v>4400</v>
      </c>
      <c r="BV15" s="204">
        <f>'แบบ1_1 หมู่บ้าน'!BZ35</f>
        <v>0</v>
      </c>
      <c r="BW15" s="204">
        <f>'แบบ1_1 หมู่บ้าน'!CA35</f>
        <v>0</v>
      </c>
      <c r="BX15" s="204">
        <f>'แบบ1_1 หมู่บ้าน'!CB35</f>
        <v>4</v>
      </c>
      <c r="BY15" s="204">
        <f>'แบบ1_1 หมู่บ้าน'!CC35</f>
        <v>4</v>
      </c>
      <c r="BZ15" s="204">
        <f>'แบบ1_1 หมู่บ้าน'!CD35</f>
        <v>1</v>
      </c>
      <c r="CA15" s="204">
        <f>'แบบ1_1 หมู่บ้าน'!CE35</f>
        <v>3</v>
      </c>
      <c r="CB15" s="204">
        <f>'แบบ1_1 หมู่บ้าน'!CF35</f>
        <v>5</v>
      </c>
      <c r="CC15" s="204">
        <f>'แบบ1_1 หมู่บ้าน'!CG35</f>
        <v>180</v>
      </c>
      <c r="CD15" s="204">
        <f>'แบบ1_1 หมู่บ้าน'!CH35</f>
        <v>270</v>
      </c>
      <c r="CE15" s="204">
        <f>'แบบ1_1 หมู่บ้าน'!CI35</f>
        <v>450</v>
      </c>
      <c r="CF15" s="204">
        <f>'แบบ1_1 หมู่บ้าน'!CJ35</f>
        <v>0</v>
      </c>
      <c r="CG15" s="204">
        <f>'แบบ1_1 หมู่บ้าน'!CK35</f>
        <v>200</v>
      </c>
      <c r="CH15" s="204">
        <f>'แบบ1_1 หมู่บ้าน'!CL35</f>
        <v>0</v>
      </c>
      <c r="CI15" s="204">
        <f>'แบบ1_1 หมู่บ้าน'!CM35</f>
        <v>4</v>
      </c>
      <c r="CJ15" s="204">
        <f>'แบบ1_1 หมู่บ้าน'!CN35</f>
        <v>80</v>
      </c>
      <c r="CK15" s="204">
        <f>'แบบ1_1 หมู่บ้าน'!CO35</f>
        <v>8000</v>
      </c>
      <c r="CL15" s="204">
        <f>'แบบ1_1 หมู่บ้าน'!CP35</f>
        <v>19</v>
      </c>
      <c r="CM15" s="204">
        <f>'แบบ1_1 หมู่บ้าน'!CQ35</f>
        <v>40</v>
      </c>
      <c r="CN15" s="204">
        <f>'แบบ1_1 หมู่บ้าน'!CR35</f>
        <v>200</v>
      </c>
      <c r="CO15" s="204">
        <f>'แบบ1_1 หมู่บ้าน'!CS35</f>
        <v>40</v>
      </c>
      <c r="CP15" s="204">
        <f>'แบบ1_1 หมู่บ้าน'!CT35</f>
        <v>34</v>
      </c>
      <c r="CQ15" s="204">
        <f>'แบบ1_1 หมู่บ้าน'!CU35</f>
        <v>33</v>
      </c>
      <c r="CR15" s="204">
        <f>'แบบ1_1 หมู่บ้าน'!CV35</f>
        <v>4</v>
      </c>
      <c r="CS15" s="204">
        <f>'แบบ1_1 หมู่บ้าน'!CW35</f>
        <v>200</v>
      </c>
      <c r="CT15" s="204">
        <f>'แบบ1_1 หมู่บ้าน'!CX35</f>
        <v>194580</v>
      </c>
      <c r="CU15" s="204">
        <f>'แบบ1_1 หมู่บ้าน'!CY35</f>
        <v>201300</v>
      </c>
      <c r="CV15" s="204">
        <f>'แบบ1_1 หมู่บ้าน'!CZ35</f>
        <v>207020</v>
      </c>
      <c r="CW15" s="204">
        <f>'แบบ1_1 หมู่บ้าน'!DA35</f>
        <v>204645</v>
      </c>
      <c r="CX15" s="204">
        <f>'แบบ1_1 หมู่บ้าน'!DB35</f>
        <v>207500</v>
      </c>
      <c r="CY15" s="204">
        <f>'แบบ1_1 หมู่บ้าน'!DC35</f>
        <v>212640</v>
      </c>
      <c r="CZ15" s="204">
        <f>'แบบ1_1 หมู่บ้าน'!DD35</f>
        <v>206850</v>
      </c>
      <c r="DA15" s="204">
        <f>'แบบ1_1 หมู่บ้าน'!DE35</f>
        <v>73270</v>
      </c>
      <c r="DB15" s="204">
        <f>'แบบ1_1 หมู่บ้าน'!DF35</f>
        <v>0</v>
      </c>
      <c r="DC15" s="204">
        <f>'แบบ1_1 หมู่บ้าน'!DG35</f>
        <v>0</v>
      </c>
      <c r="DD15" s="204">
        <f>'แบบ1_1 หมู่บ้าน'!DH35</f>
        <v>1507805</v>
      </c>
      <c r="DE15" s="204">
        <f>'แบบ1_1 หมู่บ้าน'!DI35</f>
        <v>566095</v>
      </c>
      <c r="DF15" s="204">
        <f>'แบบ1_1 หมู่บ้าน'!DJ35</f>
        <v>56900</v>
      </c>
      <c r="DG15" s="204">
        <f>'แบบ1_1 หมู่บ้าน'!DK35</f>
        <v>820050</v>
      </c>
      <c r="DH15" s="204">
        <f>'แบบ1_1 หมู่บ้าน'!DL35</f>
        <v>64760</v>
      </c>
    </row>
    <row r="16" spans="1:112" ht="24" customHeight="1">
      <c r="A16" s="20"/>
      <c r="B16" s="184" t="s">
        <v>197</v>
      </c>
      <c r="C16" s="185" t="str">
        <f>'แบบ1_1 หมู่บ้าน'!D36</f>
        <v>เถิน</v>
      </c>
      <c r="D16" s="204">
        <f>'แบบ1_1 หมู่บ้าน'!H37</f>
        <v>179</v>
      </c>
      <c r="E16" s="204">
        <f>'แบบ1_1 หมู่บ้าน'!I37</f>
        <v>376</v>
      </c>
      <c r="F16" s="204">
        <f>'แบบ1_1 หมู่บ้าน'!J37</f>
        <v>2</v>
      </c>
      <c r="G16" s="204">
        <f>'แบบ1_1 หมู่บ้าน'!K37</f>
        <v>3</v>
      </c>
      <c r="H16" s="204">
        <f>'แบบ1_1 หมู่บ้าน'!L37</f>
        <v>0</v>
      </c>
      <c r="I16" s="204">
        <f>'แบบ1_1 หมู่บ้าน'!M37</f>
        <v>3</v>
      </c>
      <c r="J16" s="204">
        <f>'แบบ1_1 หมู่บ้าน'!N37</f>
        <v>4</v>
      </c>
      <c r="K16" s="204">
        <f>'แบบ1_1 หมู่บ้าน'!O37</f>
        <v>0</v>
      </c>
      <c r="L16" s="204">
        <f>'แบบ1_1 หมู่บ้าน'!P37</f>
        <v>10</v>
      </c>
      <c r="M16" s="204">
        <f>'แบบ1_1 หมู่บ้าน'!Q37</f>
        <v>50</v>
      </c>
      <c r="N16" s="204">
        <f>'แบบ1_1 หมู่บ้าน'!R37</f>
        <v>25550</v>
      </c>
      <c r="O16" s="204">
        <f>'แบบ1_1 หมู่บ้าน'!S37</f>
        <v>25820</v>
      </c>
      <c r="P16" s="204">
        <f>'แบบ1_1 หมู่บ้าน'!T37</f>
        <v>30000</v>
      </c>
      <c r="Q16" s="204">
        <f>'แบบ1_1 หมู่บ้าน'!U37</f>
        <v>21000</v>
      </c>
      <c r="R16" s="204">
        <f>'แบบ1_1 หมู่บ้าน'!V37</f>
        <v>25000</v>
      </c>
      <c r="S16" s="204">
        <f>'แบบ1_1 หมู่บ้าน'!W37</f>
        <v>19500</v>
      </c>
      <c r="T16" s="204">
        <f>'แบบ1_1 หมู่บ้าน'!X37</f>
        <v>22300</v>
      </c>
      <c r="U16" s="204">
        <f>'แบบ1_1 หมู่บ้าน'!Y37</f>
        <v>20500</v>
      </c>
      <c r="V16" s="204">
        <f>'แบบ1_1 หมู่บ้าน'!Z37</f>
        <v>22000</v>
      </c>
      <c r="W16" s="204">
        <f>'แบบ1_1 หมู่บ้าน'!AA37</f>
        <v>21500</v>
      </c>
      <c r="X16" s="204">
        <f>'แบบ1_1 หมู่บ้าน'!AB37</f>
        <v>4</v>
      </c>
      <c r="Y16" s="204">
        <f>'แบบ1_1 หมู่บ้าน'!AC37</f>
        <v>1</v>
      </c>
      <c r="Z16" s="204">
        <f>'แบบ1_1 หมู่บ้าน'!AD37</f>
        <v>0</v>
      </c>
      <c r="AA16" s="204">
        <f>'แบบ1_1 หมู่บ้าน'!AE37</f>
        <v>0</v>
      </c>
      <c r="AB16" s="204">
        <f>'แบบ1_1 หมู่บ้าน'!AF37</f>
        <v>1</v>
      </c>
      <c r="AC16" s="204">
        <f>'แบบ1_1 หมู่บ้าน'!AG37</f>
        <v>0</v>
      </c>
      <c r="AD16" s="204">
        <f>'แบบ1_1 หมู่บ้าน'!AH37</f>
        <v>0</v>
      </c>
      <c r="AE16" s="204">
        <f>'แบบ1_1 หมู่บ้าน'!AI37</f>
        <v>0</v>
      </c>
      <c r="AF16" s="204">
        <f>'แบบ1_1 หมู่บ้าน'!AJ37</f>
        <v>0</v>
      </c>
      <c r="AG16" s="204">
        <f>'แบบ1_1 หมู่บ้าน'!AK37</f>
        <v>1</v>
      </c>
      <c r="AH16" s="204">
        <f>'แบบ1_1 หมู่บ้าน'!AL37</f>
        <v>0</v>
      </c>
      <c r="AI16" s="204">
        <f>'แบบ1_1 หมู่บ้าน'!AM37</f>
        <v>0</v>
      </c>
      <c r="AJ16" s="204">
        <f>'แบบ1_1 หมู่บ้าน'!AN37</f>
        <v>15</v>
      </c>
      <c r="AK16" s="204">
        <f>'แบบ1_1 หมู่บ้าน'!AO37</f>
        <v>0</v>
      </c>
      <c r="AL16" s="204">
        <f>'แบบ1_1 หมู่บ้าน'!AP37</f>
        <v>0</v>
      </c>
      <c r="AM16" s="204">
        <f>'แบบ1_1 หมู่บ้าน'!AQ37</f>
        <v>0</v>
      </c>
      <c r="AN16" s="204">
        <f>'แบบ1_1 หมู่บ้าน'!AR37</f>
        <v>12000</v>
      </c>
      <c r="AO16" s="204">
        <f>'แบบ1_1 หมู่บ้าน'!AS37</f>
        <v>5000</v>
      </c>
      <c r="AP16" s="204">
        <f>'แบบ1_1 หมู่บ้าน'!AT37</f>
        <v>0</v>
      </c>
      <c r="AQ16" s="204">
        <f>'แบบ1_1 หมู่บ้าน'!AU37</f>
        <v>0</v>
      </c>
      <c r="AR16" s="204">
        <f>'แบบ1_1 หมู่บ้าน'!AV37</f>
        <v>0</v>
      </c>
      <c r="AS16" s="204">
        <f>'แบบ1_1 หมู่บ้าน'!AW37</f>
        <v>0</v>
      </c>
      <c r="AT16" s="204">
        <f>'แบบ1_1 หมู่บ้าน'!AX37</f>
        <v>0</v>
      </c>
      <c r="AU16" s="204">
        <f>'แบบ1_1 หมู่บ้าน'!AY37</f>
        <v>0</v>
      </c>
      <c r="AV16" s="204">
        <f>'แบบ1_1 หมู่บ้าน'!AZ37</f>
        <v>0</v>
      </c>
      <c r="AW16" s="204">
        <f>'แบบ1_1 หมู่บ้าน'!BA37</f>
        <v>0</v>
      </c>
      <c r="AX16" s="204">
        <f>'แบบ1_1 หมู่บ้าน'!BB37</f>
        <v>0</v>
      </c>
      <c r="AY16" s="204">
        <f>'แบบ1_1 หมู่บ้าน'!BC37</f>
        <v>1</v>
      </c>
      <c r="AZ16" s="204">
        <f>'แบบ1_1 หมู่บ้าน'!BD37</f>
        <v>0</v>
      </c>
      <c r="BA16" s="204">
        <f>'แบบ1_1 หมู่บ้าน'!BE37</f>
        <v>0</v>
      </c>
      <c r="BB16" s="204">
        <f>'แบบ1_1 หมู่บ้าน'!BF37</f>
        <v>5000</v>
      </c>
      <c r="BC16" s="204">
        <f>'แบบ1_1 หมู่บ้าน'!BG37</f>
        <v>3000</v>
      </c>
      <c r="BD16" s="204">
        <f>'แบบ1_1 หมู่บ้าน'!BH37</f>
        <v>5000</v>
      </c>
      <c r="BE16" s="204">
        <f>'แบบ1_1 หมู่บ้าน'!BI37</f>
        <v>4200</v>
      </c>
      <c r="BF16" s="204">
        <f>'แบบ1_1 หมู่บ้าน'!BJ37</f>
        <v>3500</v>
      </c>
      <c r="BG16" s="204">
        <f>'แบบ1_1 หมู่บ้าน'!BK37</f>
        <v>23000</v>
      </c>
      <c r="BH16" s="204">
        <f>'แบบ1_1 หมู่บ้าน'!BL37</f>
        <v>17000</v>
      </c>
      <c r="BI16" s="204">
        <f>'แบบ1_1 หมู่บ้าน'!BM37</f>
        <v>2300</v>
      </c>
      <c r="BJ16" s="204">
        <f>'แบบ1_1 หมู่บ้าน'!BN37</f>
        <v>3500</v>
      </c>
      <c r="BK16" s="204">
        <f>'แบบ1_1 หมู่บ้าน'!BO37</f>
        <v>2</v>
      </c>
      <c r="BL16" s="214" t="str">
        <f>'แบบ1_1 หมู่บ้าน'!BP37</f>
        <v>1.1</v>
      </c>
      <c r="BM16" s="204">
        <f>'แบบ1_1 หมู่บ้าน'!BQ37</f>
        <v>70</v>
      </c>
      <c r="BN16" s="204">
        <f>'แบบ1_1 หมู่บ้าน'!BR37</f>
        <v>0</v>
      </c>
      <c r="BO16" s="204">
        <f>'แบบ1_1 หมู่บ้าน'!BS37</f>
        <v>5000</v>
      </c>
      <c r="BP16" s="204">
        <f>'แบบ1_1 หมู่บ้าน'!BT37</f>
        <v>2500</v>
      </c>
      <c r="BQ16" s="204">
        <f>'แบบ1_1 หมู่บ้าน'!BU37</f>
        <v>0</v>
      </c>
      <c r="BR16" s="204">
        <f>'แบบ1_1 หมู่บ้าน'!BV37</f>
        <v>0</v>
      </c>
      <c r="BS16" s="204">
        <f>'แบบ1_1 หมู่บ้าน'!BW37</f>
        <v>3000</v>
      </c>
      <c r="BT16" s="204">
        <f>'แบบ1_1 หมู่บ้าน'!BX37</f>
        <v>5500</v>
      </c>
      <c r="BU16" s="204">
        <f>'แบบ1_1 หมู่บ้าน'!BY37</f>
        <v>2300</v>
      </c>
      <c r="BV16" s="204">
        <f>'แบบ1_1 หมู่บ้าน'!BZ37</f>
        <v>2000</v>
      </c>
      <c r="BW16" s="204">
        <f>'แบบ1_1 หมู่บ้าน'!CA37</f>
        <v>2200</v>
      </c>
      <c r="BX16" s="204">
        <f>'แบบ1_1 หมู่บ้าน'!CB37</f>
        <v>1</v>
      </c>
      <c r="BY16" s="204">
        <f>'แบบ1_1 หมู่บ้าน'!CC37</f>
        <v>1</v>
      </c>
      <c r="BZ16" s="204">
        <f>'แบบ1_1 หมู่บ้าน'!CD37</f>
        <v>1</v>
      </c>
      <c r="CA16" s="204">
        <f>'แบบ1_1 หมู่บ้าน'!CE37</f>
        <v>1</v>
      </c>
      <c r="CB16" s="204">
        <f>'แบบ1_1 หมู่บ้าน'!CF37</f>
        <v>2</v>
      </c>
      <c r="CC16" s="204">
        <f>'แบบ1_1 หมู่บ้าน'!CG37</f>
        <v>0</v>
      </c>
      <c r="CD16" s="204">
        <f>'แบบ1_1 หมู่บ้าน'!CH37</f>
        <v>50</v>
      </c>
      <c r="CE16" s="204">
        <f>'แบบ1_1 หมู่บ้าน'!CI37</f>
        <v>50</v>
      </c>
      <c r="CF16" s="204">
        <f>'แบบ1_1 หมู่บ้าน'!CJ37</f>
        <v>0</v>
      </c>
      <c r="CG16" s="204">
        <f>'แบบ1_1 หมู่บ้าน'!CK37</f>
        <v>179</v>
      </c>
      <c r="CH16" s="204">
        <f>'แบบ1_1 หมู่บ้าน'!CL37</f>
        <v>0</v>
      </c>
      <c r="CI16" s="204">
        <f>'แบบ1_1 หมู่บ้าน'!CM37</f>
        <v>1</v>
      </c>
      <c r="CJ16" s="204">
        <f>'แบบ1_1 หมู่บ้าน'!CN37</f>
        <v>48</v>
      </c>
      <c r="CK16" s="204">
        <f>'แบบ1_1 หมู่บ้าน'!CO37</f>
        <v>0</v>
      </c>
      <c r="CL16" s="204">
        <f>'แบบ1_1 หมู่บ้าน'!CP37</f>
        <v>3</v>
      </c>
      <c r="CM16" s="204">
        <f>'แบบ1_1 หมู่บ้าน'!CQ37</f>
        <v>2</v>
      </c>
      <c r="CN16" s="204">
        <f>'แบบ1_1 หมู่บ้าน'!CR37</f>
        <v>50</v>
      </c>
      <c r="CO16" s="204">
        <f>'แบบ1_1 หมู่บ้าน'!CS37</f>
        <v>10</v>
      </c>
      <c r="CP16" s="204">
        <f>'แบบ1_1 หมู่บ้าน'!CT37</f>
        <v>15</v>
      </c>
      <c r="CQ16" s="204">
        <f>'แบบ1_1 หมู่บ้าน'!CU37</f>
        <v>1</v>
      </c>
      <c r="CR16" s="204">
        <f>'แบบ1_1 หมู่บ้าน'!CV37</f>
        <v>2</v>
      </c>
      <c r="CS16" s="204">
        <f>'แบบ1_1 หมู่บ้าน'!CW37</f>
        <v>70</v>
      </c>
      <c r="CT16" s="204">
        <f>'แบบ1_1 หมู่บ้าน'!CX37</f>
        <v>25550</v>
      </c>
      <c r="CU16" s="204">
        <f>'แบบ1_1 หมู่บ้าน'!CY37</f>
        <v>47820</v>
      </c>
      <c r="CV16" s="204">
        <f>'แบบ1_1 หมู่บ้าน'!CZ37</f>
        <v>40500</v>
      </c>
      <c r="CW16" s="204">
        <f>'แบบ1_1 หมู่บ้าน'!DA37</f>
        <v>26000</v>
      </c>
      <c r="CX16" s="204">
        <f>'แบบ1_1 หมู่บ้าน'!DB37</f>
        <v>29200</v>
      </c>
      <c r="CY16" s="204">
        <f>'แบบ1_1 หมู่บ้าน'!DC37</f>
        <v>26000</v>
      </c>
      <c r="CZ16" s="204">
        <f>'แบบ1_1 หมู่บ้าน'!DD37</f>
        <v>50800</v>
      </c>
      <c r="DA16" s="204">
        <f>'แบบ1_1 หมู่บ้าน'!DE37</f>
        <v>39800</v>
      </c>
      <c r="DB16" s="204">
        <f>'แบบ1_1 หมู่บ้าน'!DF37</f>
        <v>26300</v>
      </c>
      <c r="DC16" s="204">
        <f>'แบบ1_1 หมู่บ้าน'!DG37</f>
        <v>27200</v>
      </c>
      <c r="DD16" s="204">
        <f>'แบบ1_1 หมู่บ้าน'!DH37</f>
        <v>339170</v>
      </c>
      <c r="DE16" s="204">
        <f>'แบบ1_1 หมู่บ้าน'!DI37</f>
        <v>233170</v>
      </c>
      <c r="DF16" s="204">
        <f>'แบบ1_1 หมู่บ้าน'!DJ37</f>
        <v>17000</v>
      </c>
      <c r="DG16" s="204">
        <f>'แบบ1_1 หมู่บ้าน'!DK37</f>
        <v>66500</v>
      </c>
      <c r="DH16" s="204">
        <f>'แบบ1_1 หมู่บ้าน'!DL37</f>
        <v>22500</v>
      </c>
    </row>
    <row r="17" spans="1:112" ht="24" customHeight="1">
      <c r="A17" s="20"/>
      <c r="B17" s="184" t="s">
        <v>201</v>
      </c>
      <c r="C17" s="185" t="str">
        <f>'แบบ1_1 หมู่บ้าน'!D38</f>
        <v>ห้างฉัตร</v>
      </c>
      <c r="D17" s="204">
        <f>'แบบ1_1 หมู่บ้าน'!H40</f>
        <v>275</v>
      </c>
      <c r="E17" s="204">
        <f>'แบบ1_1 หมู่บ้าน'!I40</f>
        <v>622</v>
      </c>
      <c r="F17" s="204">
        <f>'แบบ1_1 หมู่บ้าน'!J40</f>
        <v>20</v>
      </c>
      <c r="G17" s="204">
        <f>'แบบ1_1 หมู่บ้าน'!K40</f>
        <v>9</v>
      </c>
      <c r="H17" s="204">
        <f>'แบบ1_1 หมู่บ้าน'!L40</f>
        <v>0</v>
      </c>
      <c r="I17" s="204">
        <f>'แบบ1_1 หมู่บ้าน'!M40</f>
        <v>0</v>
      </c>
      <c r="J17" s="204">
        <f>'แบบ1_1 หมู่บ้าน'!N40</f>
        <v>10</v>
      </c>
      <c r="K17" s="204">
        <f>'แบบ1_1 หมู่บ้าน'!O40</f>
        <v>1</v>
      </c>
      <c r="L17" s="204">
        <f>'แบบ1_1 หมู่บ้าน'!P40</f>
        <v>20</v>
      </c>
      <c r="M17" s="204">
        <f>'แบบ1_1 หมู่บ้าน'!Q40</f>
        <v>60</v>
      </c>
      <c r="N17" s="204">
        <f>'แบบ1_1 หมู่บ้าน'!R40</f>
        <v>9500</v>
      </c>
      <c r="O17" s="204">
        <f>'แบบ1_1 หมู่บ้าน'!S40</f>
        <v>9650</v>
      </c>
      <c r="P17" s="204">
        <f>'แบบ1_1 หมู่บ้าน'!T40</f>
        <v>10050</v>
      </c>
      <c r="Q17" s="204">
        <f>'แบบ1_1 หมู่บ้าน'!U40</f>
        <v>10200</v>
      </c>
      <c r="R17" s="204">
        <f>'แบบ1_1 หมู่บ้าน'!V40</f>
        <v>11200</v>
      </c>
      <c r="S17" s="204">
        <f>'แบบ1_1 หมู่บ้าน'!W40</f>
        <v>11800</v>
      </c>
      <c r="T17" s="204">
        <f>'แบบ1_1 หมู่บ้าน'!X40</f>
        <v>13300</v>
      </c>
      <c r="U17" s="204">
        <f>'แบบ1_1 หมู่บ้าน'!Y40</f>
        <v>13700</v>
      </c>
      <c r="V17" s="204">
        <f>'แบบ1_1 หมู่บ้าน'!Z40</f>
        <v>0</v>
      </c>
      <c r="W17" s="204">
        <f>'แบบ1_1 หมู่บ้าน'!AA40</f>
        <v>0</v>
      </c>
      <c r="X17" s="204">
        <f>'แบบ1_1 หมู่บ้าน'!AB40</f>
        <v>3</v>
      </c>
      <c r="Y17" s="204">
        <f>'แบบ1_1 หมู่บ้าน'!AC40</f>
        <v>2</v>
      </c>
      <c r="Z17" s="204">
        <f>'แบบ1_1 หมู่บ้าน'!AD40</f>
        <v>0</v>
      </c>
      <c r="AA17" s="204">
        <f>'แบบ1_1 หมู่บ้าน'!AE40</f>
        <v>0</v>
      </c>
      <c r="AB17" s="204">
        <f>'แบบ1_1 หมู่บ้าน'!AF40</f>
        <v>2</v>
      </c>
      <c r="AC17" s="204">
        <f>'แบบ1_1 หมู่บ้าน'!AG40</f>
        <v>0</v>
      </c>
      <c r="AD17" s="204">
        <f>'แบบ1_1 หมู่บ้าน'!AH40</f>
        <v>1</v>
      </c>
      <c r="AE17" s="204">
        <f>'แบบ1_1 หมู่บ้าน'!AI40</f>
        <v>0</v>
      </c>
      <c r="AF17" s="204">
        <f>'แบบ1_1 หมู่บ้าน'!AJ40</f>
        <v>2</v>
      </c>
      <c r="AG17" s="204">
        <f>'แบบ1_1 หมู่บ้าน'!AK40</f>
        <v>2</v>
      </c>
      <c r="AH17" s="204">
        <f>'แบบ1_1 หมู่บ้าน'!AL40</f>
        <v>0</v>
      </c>
      <c r="AI17" s="204">
        <f>'แบบ1_1 หมู่บ้าน'!AM40</f>
        <v>0</v>
      </c>
      <c r="AJ17" s="204">
        <f>'แบบ1_1 หมู่บ้าน'!AN40</f>
        <v>0</v>
      </c>
      <c r="AK17" s="204">
        <f>'แบบ1_1 หมู่บ้าน'!AO40</f>
        <v>40</v>
      </c>
      <c r="AL17" s="204">
        <f>'แบบ1_1 หมู่บ้าน'!AP40</f>
        <v>0</v>
      </c>
      <c r="AM17" s="204">
        <f>'แบบ1_1 หมู่บ้าน'!AQ40</f>
        <v>0</v>
      </c>
      <c r="AN17" s="204">
        <f>'แบบ1_1 หมู่บ้าน'!AR40</f>
        <v>0</v>
      </c>
      <c r="AO17" s="204">
        <f>'แบบ1_1 หมู่บ้าน'!AS40</f>
        <v>0</v>
      </c>
      <c r="AP17" s="204">
        <f>'แบบ1_1 หมู่บ้าน'!AT40</f>
        <v>0</v>
      </c>
      <c r="AQ17" s="204">
        <f>'แบบ1_1 หมู่บ้าน'!AU40</f>
        <v>0</v>
      </c>
      <c r="AR17" s="204">
        <f>'แบบ1_1 หมู่บ้าน'!AV40</f>
        <v>0</v>
      </c>
      <c r="AS17" s="204">
        <f>'แบบ1_1 หมู่บ้าน'!AW40</f>
        <v>0</v>
      </c>
      <c r="AT17" s="204">
        <f>'แบบ1_1 หมู่บ้าน'!AX40</f>
        <v>0</v>
      </c>
      <c r="AU17" s="204">
        <f>'แบบ1_1 หมู่บ้าน'!AY40</f>
        <v>0</v>
      </c>
      <c r="AV17" s="204">
        <f>'แบบ1_1 หมู่บ้าน'!AZ40</f>
        <v>0</v>
      </c>
      <c r="AW17" s="204">
        <f>'แบบ1_1 หมู่บ้าน'!BA40</f>
        <v>2</v>
      </c>
      <c r="AX17" s="204">
        <f>'แบบ1_1 หมู่บ้าน'!BB40</f>
        <v>0</v>
      </c>
      <c r="AY17" s="204">
        <f>'แบบ1_1 หมู่บ้าน'!BC40</f>
        <v>4</v>
      </c>
      <c r="AZ17" s="204">
        <f>'แบบ1_1 หมู่บ้าน'!BD40</f>
        <v>0</v>
      </c>
      <c r="BA17" s="204">
        <f>'แบบ1_1 หมู่บ้าน'!BE40</f>
        <v>0</v>
      </c>
      <c r="BB17" s="204">
        <f>'แบบ1_1 หมู่บ้าน'!BF40</f>
        <v>0</v>
      </c>
      <c r="BC17" s="204">
        <f>'แบบ1_1 หมู่บ้าน'!BG40</f>
        <v>0</v>
      </c>
      <c r="BD17" s="204">
        <f>'แบบ1_1 หมู่บ้าน'!BH40</f>
        <v>7300</v>
      </c>
      <c r="BE17" s="204">
        <f>'แบบ1_1 หมู่บ้าน'!BI40</f>
        <v>7600</v>
      </c>
      <c r="BF17" s="204">
        <f>'แบบ1_1 หมู่บ้าน'!BJ40</f>
        <v>8400</v>
      </c>
      <c r="BG17" s="204">
        <f>'แบบ1_1 หมู่บ้าน'!BK40</f>
        <v>13500</v>
      </c>
      <c r="BH17" s="204">
        <f>'แบบ1_1 หมู่บ้าน'!BL40</f>
        <v>15800</v>
      </c>
      <c r="BI17" s="204">
        <f>'แบบ1_1 หมู่บ้าน'!BM40</f>
        <v>0</v>
      </c>
      <c r="BJ17" s="204">
        <f>'แบบ1_1 หมู่บ้าน'!BN40</f>
        <v>0</v>
      </c>
      <c r="BK17" s="204">
        <f>'แบบ1_1 หมู่บ้าน'!BO40</f>
        <v>7</v>
      </c>
      <c r="BL17" s="214" t="str">
        <f>'แบบ1_1 หมู่บ้าน'!BP40</f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BM17" s="204">
        <f>'แบบ1_1 หมู่บ้าน'!BQ40</f>
        <v>0</v>
      </c>
      <c r="BN17" s="204">
        <f>'แบบ1_1 หมู่บ้าน'!BR40</f>
        <v>0</v>
      </c>
      <c r="BO17" s="204">
        <f>'แบบ1_1 หมู่บ้าน'!BS40</f>
        <v>0</v>
      </c>
      <c r="BP17" s="204">
        <f>'แบบ1_1 หมู่บ้าน'!BT40</f>
        <v>0</v>
      </c>
      <c r="BQ17" s="204">
        <f>'แบบ1_1 หมู่บ้าน'!BU40</f>
        <v>0</v>
      </c>
      <c r="BR17" s="204">
        <f>'แบบ1_1 หมู่บ้าน'!BV40</f>
        <v>0</v>
      </c>
      <c r="BS17" s="204">
        <f>'แบบ1_1 หมู่บ้าน'!BW40</f>
        <v>5000</v>
      </c>
      <c r="BT17" s="204">
        <f>'แบบ1_1 หมู่บ้าน'!BX40</f>
        <v>9500</v>
      </c>
      <c r="BU17" s="204">
        <f>'แบบ1_1 หมู่บ้าน'!BY40</f>
        <v>11500</v>
      </c>
      <c r="BV17" s="204">
        <f>'แบบ1_1 หมู่บ้าน'!BZ40</f>
        <v>0</v>
      </c>
      <c r="BW17" s="204">
        <f>'แบบ1_1 หมู่บ้าน'!CA40</f>
        <v>0</v>
      </c>
      <c r="BX17" s="204">
        <f>'แบบ1_1 หมู่บ้าน'!CB40</f>
        <v>2</v>
      </c>
      <c r="BY17" s="204">
        <f>'แบบ1_1 หมู่บ้าน'!CC40</f>
        <v>2</v>
      </c>
      <c r="BZ17" s="204">
        <f>'แบบ1_1 หมู่บ้าน'!CD40</f>
        <v>2</v>
      </c>
      <c r="CA17" s="204">
        <f>'แบบ1_1 หมู่บ้าน'!CE40</f>
        <v>2</v>
      </c>
      <c r="CB17" s="204">
        <f>'แบบ1_1 หมู่บ้าน'!CF40</f>
        <v>5</v>
      </c>
      <c r="CC17" s="204">
        <f>'แบบ1_1 หมู่บ้าน'!CG40</f>
        <v>0</v>
      </c>
      <c r="CD17" s="204">
        <f>'แบบ1_1 หมู่บ้าน'!CH40</f>
        <v>160</v>
      </c>
      <c r="CE17" s="204">
        <f>'แบบ1_1 หมู่บ้าน'!CI40</f>
        <v>160</v>
      </c>
      <c r="CF17" s="204">
        <f>'แบบ1_1 หมู่บ้าน'!CJ40</f>
        <v>0</v>
      </c>
      <c r="CG17" s="204">
        <f>'แบบ1_1 หมู่บ้าน'!CK40</f>
        <v>60</v>
      </c>
      <c r="CH17" s="204">
        <f>'แบบ1_1 หมู่บ้าน'!CL40</f>
        <v>0</v>
      </c>
      <c r="CI17" s="204">
        <f>'แบบ1_1 หมู่บ้าน'!CM40</f>
        <v>2</v>
      </c>
      <c r="CJ17" s="204">
        <f>'แบบ1_1 หมู่บ้าน'!CN40</f>
        <v>40</v>
      </c>
      <c r="CK17" s="204">
        <f>'แบบ1_1 หมู่บ้าน'!CO40</f>
        <v>7500</v>
      </c>
      <c r="CL17" s="204">
        <f>'แบบ1_1 หมู่บ้าน'!CP40</f>
        <v>9</v>
      </c>
      <c r="CM17" s="204">
        <f>'แบบ1_1 หมู่บ้าน'!CQ40</f>
        <v>20</v>
      </c>
      <c r="CN17" s="204">
        <f>'แบบ1_1 หมู่บ้าน'!CR40</f>
        <v>60</v>
      </c>
      <c r="CO17" s="204">
        <f>'แบบ1_1 หมู่บ้าน'!CS40</f>
        <v>20</v>
      </c>
      <c r="CP17" s="204">
        <f>'แบบ1_1 หมู่บ้าน'!CT40</f>
        <v>40</v>
      </c>
      <c r="CQ17" s="204">
        <f>'แบบ1_1 หมู่บ้าน'!CU40</f>
        <v>6</v>
      </c>
      <c r="CR17" s="204">
        <f>'แบบ1_1 หมู่บ้าน'!CV40</f>
        <v>7</v>
      </c>
      <c r="CS17" s="204">
        <f>'แบบ1_1 หมู่บ้าน'!CW40</f>
        <v>0</v>
      </c>
      <c r="CT17" s="204">
        <f>'แบบ1_1 หมู่บ้าน'!CX40</f>
        <v>9500</v>
      </c>
      <c r="CU17" s="204">
        <f>'แบบ1_1 หมู่บ้าน'!CY40</f>
        <v>9650</v>
      </c>
      <c r="CV17" s="204">
        <f>'แบบ1_1 หมู่บ้าน'!CZ40</f>
        <v>10050</v>
      </c>
      <c r="CW17" s="204">
        <f>'แบบ1_1 หมู่บ้าน'!DA40</f>
        <v>17500</v>
      </c>
      <c r="CX17" s="204">
        <f>'แบบ1_1 หมู่บ้าน'!DB40</f>
        <v>18800</v>
      </c>
      <c r="CY17" s="204">
        <f>'แบบ1_1 หมู่บ้าน'!DC40</f>
        <v>25200</v>
      </c>
      <c r="CZ17" s="204">
        <f>'แบบ1_1 หมู่บ้าน'!DD40</f>
        <v>36300</v>
      </c>
      <c r="DA17" s="204">
        <f>'แบบ1_1 หมู่บ้าน'!DE40</f>
        <v>41000</v>
      </c>
      <c r="DB17" s="204">
        <f>'แบบ1_1 หมู่บ้าน'!DF40</f>
        <v>0</v>
      </c>
      <c r="DC17" s="204">
        <f>'แบบ1_1 หมู่บ้าน'!DG40</f>
        <v>0</v>
      </c>
      <c r="DD17" s="204">
        <f>'แบบ1_1 หมู่บ้าน'!DH40</f>
        <v>168000</v>
      </c>
      <c r="DE17" s="204">
        <f>'แบบ1_1 หมู่บ้าน'!DI40</f>
        <v>89400</v>
      </c>
      <c r="DF17" s="204">
        <f>'แบบ1_1 หมู่บ้าน'!DJ40</f>
        <v>0</v>
      </c>
      <c r="DG17" s="204">
        <f>'แบบ1_1 หมู่บ้าน'!DK40</f>
        <v>52600</v>
      </c>
      <c r="DH17" s="204">
        <f>'แบบ1_1 หมู่บ้าน'!DL40</f>
        <v>26000</v>
      </c>
    </row>
    <row r="18" spans="1:112" ht="24" customHeight="1">
      <c r="A18" s="20"/>
      <c r="B18" s="184" t="s">
        <v>204</v>
      </c>
      <c r="C18" s="185" t="str">
        <f>'แบบ1_1 หมู่บ้าน'!D41</f>
        <v>แม่เมาะ</v>
      </c>
      <c r="D18" s="204">
        <f>'แบบ1_1 หมู่บ้าน'!H45</f>
        <v>1469</v>
      </c>
      <c r="E18" s="204">
        <f>'แบบ1_1 หมู่บ้าน'!I45</f>
        <v>3862</v>
      </c>
      <c r="F18" s="204">
        <f>'แบบ1_1 หมู่บ้าน'!J45</f>
        <v>0</v>
      </c>
      <c r="G18" s="204">
        <f>'แบบ1_1 หมู่บ้าน'!K45</f>
        <v>19</v>
      </c>
      <c r="H18" s="204">
        <f>'แบบ1_1 หมู่บ้าน'!L45</f>
        <v>1</v>
      </c>
      <c r="I18" s="204">
        <f>'แบบ1_1 หมู่บ้าน'!M45</f>
        <v>2</v>
      </c>
      <c r="J18" s="204">
        <f>'แบบ1_1 หมู่บ้าน'!N45</f>
        <v>13</v>
      </c>
      <c r="K18" s="204">
        <f>'แบบ1_1 หมู่บ้าน'!O45</f>
        <v>5</v>
      </c>
      <c r="L18" s="204">
        <f>'แบบ1_1 หมู่บ้าน'!P45</f>
        <v>40</v>
      </c>
      <c r="M18" s="204">
        <f>'แบบ1_1 หมู่บ้าน'!Q45</f>
        <v>100</v>
      </c>
      <c r="N18" s="204">
        <f>'แบบ1_1 หมู่บ้าน'!R45</f>
        <v>69000</v>
      </c>
      <c r="O18" s="204">
        <f>'แบบ1_1 หมู่บ้าน'!S45</f>
        <v>73700</v>
      </c>
      <c r="P18" s="204">
        <f>'แบบ1_1 หมู่บ้าน'!T45</f>
        <v>93500</v>
      </c>
      <c r="Q18" s="204">
        <f>'แบบ1_1 หมู่บ้าน'!U45</f>
        <v>85100</v>
      </c>
      <c r="R18" s="204">
        <f>'แบบ1_1 หมู่บ้าน'!V45</f>
        <v>87200</v>
      </c>
      <c r="S18" s="204">
        <f>'แบบ1_1 หมู่บ้าน'!W45</f>
        <v>90700</v>
      </c>
      <c r="T18" s="204">
        <f>'แบบ1_1 หมู่บ้าน'!X45</f>
        <v>0</v>
      </c>
      <c r="U18" s="204">
        <f>'แบบ1_1 หมู่บ้าน'!Y45</f>
        <v>0</v>
      </c>
      <c r="V18" s="204">
        <f>'แบบ1_1 หมู่บ้าน'!Z45</f>
        <v>0</v>
      </c>
      <c r="W18" s="204">
        <f>'แบบ1_1 หมู่บ้าน'!AA45</f>
        <v>0</v>
      </c>
      <c r="X18" s="204">
        <f>'แบบ1_1 หมู่บ้าน'!AB45</f>
        <v>0</v>
      </c>
      <c r="Y18" s="204">
        <f>'แบบ1_1 หมู่บ้าน'!AC45</f>
        <v>1</v>
      </c>
      <c r="Z18" s="204">
        <f>'แบบ1_1 หมู่บ้าน'!AD45</f>
        <v>1</v>
      </c>
      <c r="AA18" s="204">
        <f>'แบบ1_1 หมู่บ้าน'!AE45</f>
        <v>0</v>
      </c>
      <c r="AB18" s="204">
        <f>'แบบ1_1 หมู่บ้าน'!AF45</f>
        <v>4</v>
      </c>
      <c r="AC18" s="204">
        <f>'แบบ1_1 หมู่บ้าน'!AG45</f>
        <v>0</v>
      </c>
      <c r="AD18" s="204">
        <f>'แบบ1_1 หมู่บ้าน'!AH45</f>
        <v>0</v>
      </c>
      <c r="AE18" s="204">
        <f>'แบบ1_1 หมู่บ้าน'!AI45</f>
        <v>1</v>
      </c>
      <c r="AF18" s="204">
        <f>'แบบ1_1 หมู่บ้าน'!AJ45</f>
        <v>2</v>
      </c>
      <c r="AG18" s="204">
        <f>'แบบ1_1 หมู่บ้าน'!AK45</f>
        <v>4</v>
      </c>
      <c r="AH18" s="204">
        <f>'แบบ1_1 หมู่บ้าน'!AL45</f>
        <v>0</v>
      </c>
      <c r="AI18" s="204">
        <f>'แบบ1_1 หมู่บ้าน'!AM45</f>
        <v>2</v>
      </c>
      <c r="AJ18" s="204">
        <f>'แบบ1_1 หมู่บ้าน'!AN45</f>
        <v>8</v>
      </c>
      <c r="AK18" s="204">
        <f>'แบบ1_1 หมู่บ้าน'!AO45</f>
        <v>0</v>
      </c>
      <c r="AL18" s="204">
        <f>'แบบ1_1 หมู่บ้าน'!AP45</f>
        <v>0</v>
      </c>
      <c r="AM18" s="204">
        <f>'แบบ1_1 หมู่บ้าน'!AQ45</f>
        <v>12000</v>
      </c>
      <c r="AN18" s="204">
        <f>'แบบ1_1 หมู่บ้าน'!AR45</f>
        <v>15000</v>
      </c>
      <c r="AO18" s="204">
        <f>'แบบ1_1 หมู่บ้าน'!AS45</f>
        <v>22000</v>
      </c>
      <c r="AP18" s="204">
        <f>'แบบ1_1 หมู่บ้าน'!AT45</f>
        <v>18000</v>
      </c>
      <c r="AQ18" s="204">
        <f>'แบบ1_1 หมู่บ้าน'!AU45</f>
        <v>19000</v>
      </c>
      <c r="AR18" s="204">
        <f>'แบบ1_1 หมู่บ้าน'!AV45</f>
        <v>23000</v>
      </c>
      <c r="AS18" s="204">
        <f>'แบบ1_1 หมู่บ้าน'!AW45</f>
        <v>0</v>
      </c>
      <c r="AT18" s="204">
        <f>'แบบ1_1 หมู่บ้าน'!AX45</f>
        <v>0</v>
      </c>
      <c r="AU18" s="204">
        <f>'แบบ1_1 หมู่บ้าน'!AY45</f>
        <v>0</v>
      </c>
      <c r="AV18" s="204">
        <f>'แบบ1_1 หมู่บ้าน'!AZ45</f>
        <v>0</v>
      </c>
      <c r="AW18" s="204">
        <f>'แบบ1_1 หมู่บ้าน'!BA45</f>
        <v>8</v>
      </c>
      <c r="AX18" s="204">
        <f>'แบบ1_1 หมู่บ้าน'!BB45</f>
        <v>21</v>
      </c>
      <c r="AY18" s="204">
        <f>'แบบ1_1 หมู่บ้าน'!BC45</f>
        <v>3</v>
      </c>
      <c r="AZ18" s="204">
        <f>'แบบ1_1 หมู่บ้าน'!BD45</f>
        <v>1</v>
      </c>
      <c r="BA18" s="204">
        <f>'แบบ1_1 หมู่บ้าน'!BE45</f>
        <v>69500</v>
      </c>
      <c r="BB18" s="204">
        <f>'แบบ1_1 หมู่บ้าน'!BF45</f>
        <v>78000</v>
      </c>
      <c r="BC18" s="204">
        <f>'แบบ1_1 หมู่บ้าน'!BG45</f>
        <v>86200</v>
      </c>
      <c r="BD18" s="204">
        <f>'แบบ1_1 หมู่บ้าน'!BH45</f>
        <v>91000</v>
      </c>
      <c r="BE18" s="204">
        <f>'แบบ1_1 หมู่บ้าน'!BI45</f>
        <v>91000</v>
      </c>
      <c r="BF18" s="204">
        <f>'แบบ1_1 หมู่บ้าน'!BJ45</f>
        <v>95000</v>
      </c>
      <c r="BG18" s="204">
        <f>'แบบ1_1 หมู่บ้าน'!BK45</f>
        <v>0</v>
      </c>
      <c r="BH18" s="204">
        <f>'แบบ1_1 หมู่บ้าน'!BL45</f>
        <v>0</v>
      </c>
      <c r="BI18" s="204">
        <f>'แบบ1_1 หมู่บ้าน'!BM45</f>
        <v>0</v>
      </c>
      <c r="BJ18" s="204">
        <f>'แบบ1_1 หมู่บ้าน'!BN45</f>
        <v>0</v>
      </c>
      <c r="BK18" s="204">
        <f>'แบบ1_1 หมู่บ้าน'!BO45</f>
        <v>0</v>
      </c>
      <c r="BL18" s="214" t="str">
        <f>'แบบ1_1 หมู่บ้าน'!BP45</f>
        <v>1.1.2. 2.1.2. 3.1.2. 4.1.2.</v>
      </c>
      <c r="BM18" s="204">
        <f>'แบบ1_1 หมู่บ้าน'!BQ45</f>
        <v>210</v>
      </c>
      <c r="BN18" s="204">
        <f>'แบบ1_1 หมู่บ้าน'!BR45</f>
        <v>1000</v>
      </c>
      <c r="BO18" s="204">
        <f>'แบบ1_1 หมู่บ้าน'!BS45</f>
        <v>1500</v>
      </c>
      <c r="BP18" s="204">
        <f>'แบบ1_1 หมู่บ้าน'!BT45</f>
        <v>2000</v>
      </c>
      <c r="BQ18" s="204">
        <f>'แบบ1_1 หมู่บ้าน'!BU45</f>
        <v>2500</v>
      </c>
      <c r="BR18" s="204">
        <f>'แบบ1_1 หมู่บ้าน'!BV45</f>
        <v>6500</v>
      </c>
      <c r="BS18" s="204">
        <f>'แบบ1_1 หมู่บ้าน'!BW45</f>
        <v>9000</v>
      </c>
      <c r="BT18" s="204">
        <f>'แบบ1_1 หมู่บ้าน'!BX45</f>
        <v>0</v>
      </c>
      <c r="BU18" s="204">
        <f>'แบบ1_1 หมู่บ้าน'!BY45</f>
        <v>0</v>
      </c>
      <c r="BV18" s="204">
        <f>'แบบ1_1 หมู่บ้าน'!BZ45</f>
        <v>0</v>
      </c>
      <c r="BW18" s="204">
        <f>'แบบ1_1 หมู่บ้าน'!CA45</f>
        <v>0</v>
      </c>
      <c r="BX18" s="204">
        <f>'แบบ1_1 หมู่บ้าน'!CB45</f>
        <v>4</v>
      </c>
      <c r="BY18" s="204">
        <f>'แบบ1_1 หมู่บ้าน'!CC45</f>
        <v>4</v>
      </c>
      <c r="BZ18" s="204">
        <f>'แบบ1_1 หมู่บ้าน'!CD45</f>
        <v>1</v>
      </c>
      <c r="CA18" s="204">
        <f>'แบบ1_1 หมู่บ้าน'!CE45</f>
        <v>2</v>
      </c>
      <c r="CB18" s="204">
        <f>'แบบ1_1 หมู่บ้าน'!CF45</f>
        <v>5</v>
      </c>
      <c r="CC18" s="204">
        <f>'แบบ1_1 หมู่บ้าน'!CG45</f>
        <v>270</v>
      </c>
      <c r="CD18" s="204">
        <f>'แบบ1_1 หมู่บ้าน'!CH45</f>
        <v>2020</v>
      </c>
      <c r="CE18" s="204">
        <f>'แบบ1_1 หมู่บ้าน'!CI45</f>
        <v>2290</v>
      </c>
      <c r="CF18" s="204">
        <f>'แบบ1_1 หมู่บ้าน'!CJ45</f>
        <v>0</v>
      </c>
      <c r="CG18" s="204">
        <f>'แบบ1_1 หมู่บ้าน'!CK45</f>
        <v>1469</v>
      </c>
      <c r="CH18" s="204">
        <f>'แบบ1_1 หมู่บ้าน'!CL45</f>
        <v>1</v>
      </c>
      <c r="CI18" s="204">
        <f>'แบบ1_1 หมู่บ้าน'!CM45</f>
        <v>3</v>
      </c>
      <c r="CJ18" s="204">
        <f>'แบบ1_1 หมู่บ้าน'!CN45</f>
        <v>390</v>
      </c>
      <c r="CK18" s="204">
        <f>'แบบ1_1 หมู่บ้าน'!CO45</f>
        <v>2500000</v>
      </c>
      <c r="CL18" s="204">
        <f>'แบบ1_1 หมู่บ้าน'!CP45</f>
        <v>13</v>
      </c>
      <c r="CM18" s="204">
        <f>'แบบ1_1 หมู่บ้าน'!CQ45</f>
        <v>0</v>
      </c>
      <c r="CN18" s="204">
        <f>'แบบ1_1 หมู่บ้าน'!CR45</f>
        <v>100</v>
      </c>
      <c r="CO18" s="204">
        <f>'แบบ1_1 หมู่บ้าน'!CS45</f>
        <v>40</v>
      </c>
      <c r="CP18" s="204">
        <f>'แบบ1_1 หมู่บ้าน'!CT45</f>
        <v>10</v>
      </c>
      <c r="CQ18" s="204">
        <f>'แบบ1_1 หมู่บ้าน'!CU45</f>
        <v>33</v>
      </c>
      <c r="CR18" s="204">
        <f>'แบบ1_1 หมู่บ้าน'!CV45</f>
        <v>0</v>
      </c>
      <c r="CS18" s="204">
        <f>'แบบ1_1 หมู่บ้าน'!CW45</f>
        <v>210</v>
      </c>
      <c r="CT18" s="204">
        <f>'แบบ1_1 หมู่บ้าน'!CX45</f>
        <v>151500</v>
      </c>
      <c r="CU18" s="204">
        <f>'แบบ1_1 หมู่บ้าน'!CY45</f>
        <v>168200</v>
      </c>
      <c r="CV18" s="204">
        <f>'แบบ1_1 หมู่บ้าน'!CZ45</f>
        <v>203700</v>
      </c>
      <c r="CW18" s="204">
        <f>'แบบ1_1 หมู่บ้าน'!DA45</f>
        <v>196600</v>
      </c>
      <c r="CX18" s="204">
        <f>'แบบ1_1 หมู่บ้าน'!DB45</f>
        <v>203700</v>
      </c>
      <c r="CY18" s="204">
        <f>'แบบ1_1 หมู่บ้าน'!DC45</f>
        <v>217700</v>
      </c>
      <c r="CZ18" s="204">
        <f>'แบบ1_1 หมู่บ้าน'!DD45</f>
        <v>0</v>
      </c>
      <c r="DA18" s="204">
        <f>'แบบ1_1 หมู่บ้าน'!DE45</f>
        <v>0</v>
      </c>
      <c r="DB18" s="204">
        <f>'แบบ1_1 หมู่บ้าน'!DF45</f>
        <v>0</v>
      </c>
      <c r="DC18" s="204">
        <f>'แบบ1_1 หมู่บ้าน'!DG45</f>
        <v>0</v>
      </c>
      <c r="DD18" s="204">
        <f>'แบบ1_1 หมู่บ้าน'!DH45</f>
        <v>1141400</v>
      </c>
      <c r="DE18" s="204">
        <f>'แบบ1_1 หมู่บ้าน'!DI45</f>
        <v>499200</v>
      </c>
      <c r="DF18" s="204">
        <f>'แบบ1_1 หมู่บ้าน'!DJ45</f>
        <v>109000</v>
      </c>
      <c r="DG18" s="204">
        <f>'แบบ1_1 หมู่บ้าน'!DK45</f>
        <v>510700</v>
      </c>
      <c r="DH18" s="204">
        <f>'แบบ1_1 หมู่บ้าน'!DL45</f>
        <v>22500</v>
      </c>
    </row>
    <row r="19" spans="1:112" ht="24" customHeight="1">
      <c r="A19" s="20"/>
      <c r="B19" s="184" t="s">
        <v>206</v>
      </c>
      <c r="C19" s="185" t="str">
        <f>'แบบ1_1 หมู่บ้าน'!D46</f>
        <v>เสริมงาม</v>
      </c>
      <c r="D19" s="204">
        <f>'แบบ1_1 หมู่บ้าน'!H47</f>
        <v>139</v>
      </c>
      <c r="E19" s="204">
        <f>'แบบ1_1 หมู่บ้าน'!I47</f>
        <v>326</v>
      </c>
      <c r="F19" s="204">
        <f>'แบบ1_1 หมู่บ้าน'!J47</f>
        <v>3</v>
      </c>
      <c r="G19" s="204">
        <f>'แบบ1_1 หมู่บ้าน'!K47</f>
        <v>1</v>
      </c>
      <c r="H19" s="204">
        <f>'แบบ1_1 หมู่บ้าน'!L47</f>
        <v>0</v>
      </c>
      <c r="I19" s="204">
        <f>'แบบ1_1 หมู่บ้าน'!M47</f>
        <v>2</v>
      </c>
      <c r="J19" s="204">
        <f>'แบบ1_1 หมู่บ้าน'!N47</f>
        <v>7</v>
      </c>
      <c r="K19" s="204">
        <f>'แบบ1_1 หมู่บ้าน'!O47</f>
        <v>0</v>
      </c>
      <c r="L19" s="204">
        <f>'แบบ1_1 หมู่บ้าน'!P47</f>
        <v>10</v>
      </c>
      <c r="M19" s="204">
        <f>'แบบ1_1 หมู่บ้าน'!Q47</f>
        <v>30</v>
      </c>
      <c r="N19" s="204">
        <f>'แบบ1_1 หมู่บ้าน'!R47</f>
        <v>2800</v>
      </c>
      <c r="O19" s="204">
        <f>'แบบ1_1 หมู่บ้าน'!S47</f>
        <v>3200</v>
      </c>
      <c r="P19" s="204">
        <f>'แบบ1_1 หมู่บ้าน'!T47</f>
        <v>3500</v>
      </c>
      <c r="Q19" s="204">
        <f>'แบบ1_1 หมู่บ้าน'!U47</f>
        <v>5000</v>
      </c>
      <c r="R19" s="204">
        <f>'แบบ1_1 หมู่บ้าน'!V47</f>
        <v>10000</v>
      </c>
      <c r="S19" s="204">
        <f>'แบบ1_1 หมู่บ้าน'!W47</f>
        <v>12000</v>
      </c>
      <c r="T19" s="204">
        <f>'แบบ1_1 หมู่บ้าน'!X47</f>
        <v>15000</v>
      </c>
      <c r="U19" s="204">
        <f>'แบบ1_1 หมู่บ้าน'!Y47</f>
        <v>18000</v>
      </c>
      <c r="V19" s="204">
        <f>'แบบ1_1 หมู่บ้าน'!Z47</f>
        <v>0</v>
      </c>
      <c r="W19" s="204">
        <f>'แบบ1_1 หมู่บ้าน'!AA47</f>
        <v>0</v>
      </c>
      <c r="X19" s="204">
        <f>'แบบ1_1 หมู่บ้าน'!AB47</f>
        <v>8</v>
      </c>
      <c r="Y19" s="204">
        <f>'แบบ1_1 หมู่บ้าน'!AC47</f>
        <v>1</v>
      </c>
      <c r="Z19" s="204">
        <f>'แบบ1_1 หมู่บ้าน'!AD47</f>
        <v>1</v>
      </c>
      <c r="AA19" s="204">
        <f>'แบบ1_1 หมู่บ้าน'!AE47</f>
        <v>0</v>
      </c>
      <c r="AB19" s="204">
        <f>'แบบ1_1 หมู่บ้าน'!AF47</f>
        <v>1</v>
      </c>
      <c r="AC19" s="204">
        <f>'แบบ1_1 หมู่บ้าน'!AG47</f>
        <v>1</v>
      </c>
      <c r="AD19" s="204">
        <f>'แบบ1_1 หมู่บ้าน'!AH47</f>
        <v>0</v>
      </c>
      <c r="AE19" s="204">
        <f>'แบบ1_1 หมู่บ้าน'!AI47</f>
        <v>1</v>
      </c>
      <c r="AF19" s="204">
        <f>'แบบ1_1 หมู่บ้าน'!AJ47</f>
        <v>1</v>
      </c>
      <c r="AG19" s="204">
        <f>'แบบ1_1 หมู่บ้าน'!AK47</f>
        <v>1</v>
      </c>
      <c r="AH19" s="204">
        <f>'แบบ1_1 หมู่บ้าน'!AL47</f>
        <v>0</v>
      </c>
      <c r="AI19" s="204">
        <f>'แบบ1_1 หมู่บ้าน'!AM47</f>
        <v>0</v>
      </c>
      <c r="AJ19" s="204">
        <f>'แบบ1_1 หมู่บ้าน'!AN47</f>
        <v>7</v>
      </c>
      <c r="AK19" s="204">
        <f>'แบบ1_1 หมู่บ้าน'!AO47</f>
        <v>1</v>
      </c>
      <c r="AL19" s="204">
        <f>'แบบ1_1 หมู่บ้าน'!AP47</f>
        <v>0</v>
      </c>
      <c r="AM19" s="204">
        <f>'แบบ1_1 หมู่บ้าน'!AQ47</f>
        <v>8000</v>
      </c>
      <c r="AN19" s="204">
        <f>'แบบ1_1 หมู่บ้าน'!AR47</f>
        <v>7000</v>
      </c>
      <c r="AO19" s="204">
        <f>'แบบ1_1 หมู่บ้าน'!AS47</f>
        <v>6500</v>
      </c>
      <c r="AP19" s="204">
        <f>'แบบ1_1 หมู่บ้าน'!AT47</f>
        <v>7000</v>
      </c>
      <c r="AQ19" s="204">
        <f>'แบบ1_1 หมู่บ้าน'!AU47</f>
        <v>5000</v>
      </c>
      <c r="AR19" s="204">
        <f>'แบบ1_1 หมู่บ้าน'!AV47</f>
        <v>5500</v>
      </c>
      <c r="AS19" s="204">
        <f>'แบบ1_1 หมู่บ้าน'!AW47</f>
        <v>7500</v>
      </c>
      <c r="AT19" s="204">
        <f>'แบบ1_1 หมู่บ้าน'!AX47</f>
        <v>7000</v>
      </c>
      <c r="AU19" s="204">
        <f>'แบบ1_1 หมู่บ้าน'!AY47</f>
        <v>0</v>
      </c>
      <c r="AV19" s="204">
        <f>'แบบ1_1 หมู่บ้าน'!AZ47</f>
        <v>0</v>
      </c>
      <c r="AW19" s="204">
        <f>'แบบ1_1 หมู่บ้าน'!BA47</f>
        <v>3</v>
      </c>
      <c r="AX19" s="204">
        <f>'แบบ1_1 หมู่บ้าน'!BB47</f>
        <v>2</v>
      </c>
      <c r="AY19" s="204">
        <f>'แบบ1_1 หมู่บ้าน'!BC47</f>
        <v>2</v>
      </c>
      <c r="AZ19" s="204">
        <f>'แบบ1_1 หมู่บ้าน'!BD47</f>
        <v>0</v>
      </c>
      <c r="BA19" s="204">
        <f>'แบบ1_1 หมู่บ้าน'!BE47</f>
        <v>18000</v>
      </c>
      <c r="BB19" s="204">
        <f>'แบบ1_1 หมู่บ้าน'!BF47</f>
        <v>20000</v>
      </c>
      <c r="BC19" s="204">
        <f>'แบบ1_1 หมู่บ้าน'!BG47</f>
        <v>18500</v>
      </c>
      <c r="BD19" s="204">
        <f>'แบบ1_1 หมู่บ้าน'!BH47</f>
        <v>15000</v>
      </c>
      <c r="BE19" s="204">
        <f>'แบบ1_1 หมู่บ้าน'!BI47</f>
        <v>16500</v>
      </c>
      <c r="BF19" s="204">
        <f>'แบบ1_1 หมู่บ้าน'!BJ47</f>
        <v>17500</v>
      </c>
      <c r="BG19" s="204">
        <f>'แบบ1_1 หมู่บ้าน'!BK47</f>
        <v>19500</v>
      </c>
      <c r="BH19" s="204">
        <f>'แบบ1_1 หมู่บ้าน'!BL47</f>
        <v>20000</v>
      </c>
      <c r="BI19" s="204">
        <f>'แบบ1_1 หมู่บ้าน'!BM47</f>
        <v>0</v>
      </c>
      <c r="BJ19" s="204">
        <f>'แบบ1_1 หมู่บ้าน'!BN47</f>
        <v>0</v>
      </c>
      <c r="BK19" s="204">
        <f>'แบบ1_1 หมู่บ้าน'!BO47</f>
        <v>0</v>
      </c>
      <c r="BL19" s="214" t="str">
        <f>'แบบ1_1 หมู่บ้าน'!BP47</f>
        <v>1.2,3,4,5</v>
      </c>
      <c r="BM19" s="204">
        <f>'แบบ1_1 หมู่บ้าน'!BQ47</f>
        <v>132</v>
      </c>
      <c r="BN19" s="204">
        <f>'แบบ1_1 หมู่บ้าน'!BR47</f>
        <v>48000</v>
      </c>
      <c r="BO19" s="204">
        <f>'แบบ1_1 หมู่บ้าน'!BS47</f>
        <v>49500</v>
      </c>
      <c r="BP19" s="204">
        <f>'แบบ1_1 หมู่บ้าน'!BT47</f>
        <v>51200</v>
      </c>
      <c r="BQ19" s="204">
        <f>'แบบ1_1 หมู่บ้าน'!BU47</f>
        <v>0</v>
      </c>
      <c r="BR19" s="204">
        <f>'แบบ1_1 หมู่บ้าน'!BV47</f>
        <v>0</v>
      </c>
      <c r="BS19" s="204">
        <f>'แบบ1_1 หมู่บ้าน'!BW47</f>
        <v>0</v>
      </c>
      <c r="BT19" s="204">
        <f>'แบบ1_1 หมู่บ้าน'!BX47</f>
        <v>0</v>
      </c>
      <c r="BU19" s="204">
        <f>'แบบ1_1 หมู่บ้าน'!BY47</f>
        <v>0</v>
      </c>
      <c r="BV19" s="204">
        <f>'แบบ1_1 หมู่บ้าน'!BZ47</f>
        <v>0</v>
      </c>
      <c r="BW19" s="204">
        <f>'แบบ1_1 หมู่บ้าน'!CA47</f>
        <v>0</v>
      </c>
      <c r="BX19" s="204">
        <f>'แบบ1_1 หมู่บ้าน'!CB47</f>
        <v>1</v>
      </c>
      <c r="BY19" s="204">
        <f>'แบบ1_1 หมู่บ้าน'!CC47</f>
        <v>1</v>
      </c>
      <c r="BZ19" s="204">
        <f>'แบบ1_1 หมู่บ้าน'!CD47</f>
        <v>0</v>
      </c>
      <c r="CA19" s="204">
        <f>'แบบ1_1 หมู่บ้าน'!CE47</f>
        <v>0</v>
      </c>
      <c r="CB19" s="204">
        <f>'แบบ1_1 หมู่บ้าน'!CF47</f>
        <v>5</v>
      </c>
      <c r="CC19" s="204">
        <f>'แบบ1_1 หมู่บ้าน'!CG47</f>
        <v>2</v>
      </c>
      <c r="CD19" s="204">
        <f>'แบบ1_1 หมู่บ้าน'!CH47</f>
        <v>35</v>
      </c>
      <c r="CE19" s="204">
        <f>'แบบ1_1 หมู่บ้าน'!CI47</f>
        <v>37</v>
      </c>
      <c r="CF19" s="204">
        <f>'แบบ1_1 หมู่บ้าน'!CJ47</f>
        <v>0</v>
      </c>
      <c r="CG19" s="204">
        <f>'แบบ1_1 หมู่บ้าน'!CK47</f>
        <v>132</v>
      </c>
      <c r="CH19" s="204">
        <f>'แบบ1_1 หมู่บ้าน'!CL47</f>
        <v>0</v>
      </c>
      <c r="CI19" s="204">
        <f>'แบบ1_1 หมู่บ้าน'!CM47</f>
        <v>1</v>
      </c>
      <c r="CJ19" s="204">
        <f>'แบบ1_1 หมู่บ้าน'!CN47</f>
        <v>30</v>
      </c>
      <c r="CK19" s="204">
        <f>'แบบ1_1 หมู่บ้าน'!CO47</f>
        <v>1000</v>
      </c>
      <c r="CL19" s="204">
        <f>'แบบ1_1 หมู่บ้าน'!CP47</f>
        <v>7</v>
      </c>
      <c r="CM19" s="204">
        <f>'แบบ1_1 หมู่บ้าน'!CQ47</f>
        <v>3</v>
      </c>
      <c r="CN19" s="204">
        <f>'แบบ1_1 หมู่บ้าน'!CR47</f>
        <v>30</v>
      </c>
      <c r="CO19" s="204">
        <f>'แบบ1_1 หมู่บ้าน'!CS47</f>
        <v>10</v>
      </c>
      <c r="CP19" s="204">
        <f>'แบบ1_1 หมู่บ้าน'!CT47</f>
        <v>8</v>
      </c>
      <c r="CQ19" s="204">
        <f>'แบบ1_1 หมู่บ้าน'!CU47</f>
        <v>7</v>
      </c>
      <c r="CR19" s="204">
        <f>'แบบ1_1 หมู่บ้าน'!CV47</f>
        <v>0</v>
      </c>
      <c r="CS19" s="204">
        <f>'แบบ1_1 หมู่บ้าน'!CW47</f>
        <v>132</v>
      </c>
      <c r="CT19" s="204">
        <f>'แบบ1_1 หมู่บ้าน'!CX47</f>
        <v>76800</v>
      </c>
      <c r="CU19" s="204">
        <f>'แบบ1_1 หมู่บ้าน'!CY47</f>
        <v>79700</v>
      </c>
      <c r="CV19" s="204">
        <f>'แบบ1_1 หมู่บ้าน'!CZ47</f>
        <v>79700</v>
      </c>
      <c r="CW19" s="204">
        <f>'แบบ1_1 หมู่บ้าน'!DA47</f>
        <v>27000</v>
      </c>
      <c r="CX19" s="204">
        <f>'แบบ1_1 หมู่บ้าน'!DB47</f>
        <v>31500</v>
      </c>
      <c r="CY19" s="204">
        <f>'แบบ1_1 หมู่บ้าน'!DC47</f>
        <v>35000</v>
      </c>
      <c r="CZ19" s="204">
        <f>'แบบ1_1 หมู่บ้าน'!DD47</f>
        <v>42000</v>
      </c>
      <c r="DA19" s="204">
        <f>'แบบ1_1 หมู่บ้าน'!DE47</f>
        <v>45000</v>
      </c>
      <c r="DB19" s="204">
        <f>'แบบ1_1 หมู่บ้าน'!DF47</f>
        <v>0</v>
      </c>
      <c r="DC19" s="204">
        <f>'แบบ1_1 หมู่บ้าน'!DG47</f>
        <v>0</v>
      </c>
      <c r="DD19" s="204">
        <f>'แบบ1_1 หมู่บ้าน'!DH47</f>
        <v>416700</v>
      </c>
      <c r="DE19" s="204">
        <f>'แบบ1_1 หมู่บ้าน'!DI47</f>
        <v>69500</v>
      </c>
      <c r="DF19" s="204">
        <f>'แบบ1_1 หมู่บ้าน'!DJ47</f>
        <v>53500</v>
      </c>
      <c r="DG19" s="204">
        <f>'แบบ1_1 หมู่บ้าน'!DK47</f>
        <v>145000</v>
      </c>
      <c r="DH19" s="204">
        <f>'แบบ1_1 หมู่บ้าน'!DL47</f>
        <v>148700</v>
      </c>
    </row>
    <row r="20" spans="1:112" ht="24" customHeight="1">
      <c r="A20" s="20"/>
      <c r="B20" s="184" t="s">
        <v>211</v>
      </c>
      <c r="C20" s="185" t="str">
        <f>'แบบ1_1 หมู่บ้าน'!D48</f>
        <v>เมืองปาน</v>
      </c>
      <c r="D20" s="204">
        <f>'แบบ1_1 หมู่บ้าน'!H50</f>
        <v>306</v>
      </c>
      <c r="E20" s="204">
        <f>'แบบ1_1 หมู่บ้าน'!I50</f>
        <v>784</v>
      </c>
      <c r="F20" s="204">
        <f>'แบบ1_1 หมู่บ้าน'!J50</f>
        <v>8</v>
      </c>
      <c r="G20" s="204">
        <f>'แบบ1_1 หมู่บ้าน'!K50</f>
        <v>6</v>
      </c>
      <c r="H20" s="204">
        <f>'แบบ1_1 หมู่บ้าน'!L50</f>
        <v>4</v>
      </c>
      <c r="I20" s="204">
        <f>'แบบ1_1 หมู่บ้าน'!M50</f>
        <v>5</v>
      </c>
      <c r="J20" s="204">
        <f>'แบบ1_1 หมู่บ้าน'!N50</f>
        <v>4</v>
      </c>
      <c r="K20" s="204">
        <f>'แบบ1_1 หมู่บ้าน'!O50</f>
        <v>1</v>
      </c>
      <c r="L20" s="204">
        <f>'แบบ1_1 หมู่บ้าน'!P50</f>
        <v>20</v>
      </c>
      <c r="M20" s="204">
        <f>'แบบ1_1 หมู่บ้าน'!Q50</f>
        <v>150</v>
      </c>
      <c r="N20" s="204">
        <f>'แบบ1_1 หมู่บ้าน'!R50</f>
        <v>7000</v>
      </c>
      <c r="O20" s="204">
        <f>'แบบ1_1 หมู่บ้าน'!S50</f>
        <v>9500</v>
      </c>
      <c r="P20" s="204">
        <f>'แบบ1_1 หมู่บ้าน'!T50</f>
        <v>12000</v>
      </c>
      <c r="Q20" s="204">
        <f>'แบบ1_1 หมู่บ้าน'!U50</f>
        <v>10500</v>
      </c>
      <c r="R20" s="204">
        <f>'แบบ1_1 หมู่บ้าน'!V50</f>
        <v>12000</v>
      </c>
      <c r="S20" s="204">
        <f>'แบบ1_1 หมู่บ้าน'!W50</f>
        <v>79340</v>
      </c>
      <c r="T20" s="204">
        <f>'แบบ1_1 หมู่บ้าน'!X50</f>
        <v>78650</v>
      </c>
      <c r="U20" s="204">
        <f>'แบบ1_1 หมู่บ้าน'!Y50</f>
        <v>22000</v>
      </c>
      <c r="V20" s="204">
        <f>'แบบ1_1 หมู่บ้าน'!Z50</f>
        <v>0</v>
      </c>
      <c r="W20" s="204">
        <f>'แบบ1_1 หมู่บ้าน'!AA50</f>
        <v>0</v>
      </c>
      <c r="X20" s="204">
        <f>'แบบ1_1 หมู่บ้าน'!AB50</f>
        <v>10</v>
      </c>
      <c r="Y20" s="204">
        <f>'แบบ1_1 หมู่บ้าน'!AC50</f>
        <v>1</v>
      </c>
      <c r="Z20" s="204">
        <f>'แบบ1_1 หมู่บ้าน'!AD50</f>
        <v>1</v>
      </c>
      <c r="AA20" s="204">
        <f>'แบบ1_1 หมู่บ้าน'!AE50</f>
        <v>0</v>
      </c>
      <c r="AB20" s="204">
        <f>'แบบ1_1 หมู่บ้าน'!AF50</f>
        <v>1</v>
      </c>
      <c r="AC20" s="204">
        <f>'แบบ1_1 หมู่บ้าน'!AG50</f>
        <v>1</v>
      </c>
      <c r="AD20" s="204">
        <f>'แบบ1_1 หมู่บ้าน'!AH50</f>
        <v>1</v>
      </c>
      <c r="AE20" s="204">
        <f>'แบบ1_1 หมู่บ้าน'!AI50</f>
        <v>1</v>
      </c>
      <c r="AF20" s="204">
        <f>'แบบ1_1 หมู่บ้าน'!AJ50</f>
        <v>2</v>
      </c>
      <c r="AG20" s="204">
        <f>'แบบ1_1 หมู่บ้าน'!AK50</f>
        <v>2</v>
      </c>
      <c r="AH20" s="204">
        <f>'แบบ1_1 หมู่บ้าน'!AL50</f>
        <v>0</v>
      </c>
      <c r="AI20" s="204">
        <f>'แบบ1_1 หมู่บ้าน'!AM50</f>
        <v>0</v>
      </c>
      <c r="AJ20" s="204">
        <f>'แบบ1_1 หมู่บ้าน'!AN50</f>
        <v>6</v>
      </c>
      <c r="AK20" s="204">
        <f>'แบบ1_1 หมู่บ้าน'!AO50</f>
        <v>2</v>
      </c>
      <c r="AL20" s="204">
        <f>'แบบ1_1 หมู่บ้าน'!AP50</f>
        <v>0</v>
      </c>
      <c r="AM20" s="204">
        <f>'แบบ1_1 หมู่บ้าน'!AQ50</f>
        <v>7000</v>
      </c>
      <c r="AN20" s="204">
        <f>'แบบ1_1 หมู่บ้าน'!AR50</f>
        <v>6000</v>
      </c>
      <c r="AO20" s="204">
        <f>'แบบ1_1 หมู่บ้าน'!AS50</f>
        <v>8000</v>
      </c>
      <c r="AP20" s="204">
        <f>'แบบ1_1 หมู่บ้าน'!AT50</f>
        <v>10000</v>
      </c>
      <c r="AQ20" s="204">
        <f>'แบบ1_1 หมู่บ้าน'!AU50</f>
        <v>11000</v>
      </c>
      <c r="AR20" s="204">
        <f>'แบบ1_1 หมู่บ้าน'!AV50</f>
        <v>6500</v>
      </c>
      <c r="AS20" s="204">
        <f>'แบบ1_1 หมู่บ้าน'!AW50</f>
        <v>62900</v>
      </c>
      <c r="AT20" s="204">
        <f>'แบบ1_1 หมู่บ้าน'!AX50</f>
        <v>20000</v>
      </c>
      <c r="AU20" s="204">
        <f>'แบบ1_1 หมู่บ้าน'!AY50</f>
        <v>0</v>
      </c>
      <c r="AV20" s="204">
        <f>'แบบ1_1 หมู่บ้าน'!AZ50</f>
        <v>0</v>
      </c>
      <c r="AW20" s="204">
        <f>'แบบ1_1 หมู่บ้าน'!BA50</f>
        <v>5</v>
      </c>
      <c r="AX20" s="204">
        <f>'แบบ1_1 หมู่บ้าน'!BB50</f>
        <v>5</v>
      </c>
      <c r="AY20" s="204">
        <f>'แบบ1_1 หมู่บ้าน'!BC50</f>
        <v>2</v>
      </c>
      <c r="AZ20" s="204">
        <f>'แบบ1_1 หมู่บ้าน'!BD50</f>
        <v>3</v>
      </c>
      <c r="BA20" s="204">
        <f>'แบบ1_1 หมู่บ้าน'!BE50</f>
        <v>14000</v>
      </c>
      <c r="BB20" s="204">
        <f>'แบบ1_1 หมู่บ้าน'!BF50</f>
        <v>21000</v>
      </c>
      <c r="BC20" s="204">
        <f>'แบบ1_1 หมู่บ้าน'!BG50</f>
        <v>25000</v>
      </c>
      <c r="BD20" s="204">
        <f>'แบบ1_1 หมู่บ้าน'!BH50</f>
        <v>26000</v>
      </c>
      <c r="BE20" s="204">
        <f>'แบบ1_1 หมู่บ้าน'!BI50</f>
        <v>28000</v>
      </c>
      <c r="BF20" s="204">
        <f>'แบบ1_1 หมู่บ้าน'!BJ50</f>
        <v>14000</v>
      </c>
      <c r="BG20" s="204">
        <f>'แบบ1_1 หมู่บ้าน'!BK50</f>
        <v>135000</v>
      </c>
      <c r="BH20" s="204">
        <f>'แบบ1_1 หมู่บ้าน'!BL50</f>
        <v>23000</v>
      </c>
      <c r="BI20" s="204">
        <f>'แบบ1_1 หมู่บ้าน'!BM50</f>
        <v>0</v>
      </c>
      <c r="BJ20" s="204">
        <f>'แบบ1_1 หมู่บ้าน'!BN50</f>
        <v>0</v>
      </c>
      <c r="BK20" s="204">
        <f>'แบบ1_1 หมู่บ้าน'!BO50</f>
        <v>5</v>
      </c>
      <c r="BL20" s="214" t="str">
        <f>'แบบ1_1 หมู่บ้าน'!BP50</f>
        <v>1.2,3,5 2.2,3</v>
      </c>
      <c r="BM20" s="204">
        <f>'แบบ1_1 หมู่บ้าน'!BQ50</f>
        <v>140</v>
      </c>
      <c r="BN20" s="204">
        <f>'แบบ1_1 หมู่บ้าน'!BR50</f>
        <v>8000</v>
      </c>
      <c r="BO20" s="204">
        <f>'แบบ1_1 หมู่บ้าน'!BS50</f>
        <v>10000</v>
      </c>
      <c r="BP20" s="204">
        <f>'แบบ1_1 หมู่บ้าน'!BT50</f>
        <v>12000</v>
      </c>
      <c r="BQ20" s="204">
        <f>'แบบ1_1 หมู่บ้าน'!BU50</f>
        <v>12500</v>
      </c>
      <c r="BR20" s="204">
        <f>'แบบ1_1 หมู่บ้าน'!BV50</f>
        <v>13500</v>
      </c>
      <c r="BS20" s="204">
        <f>'แบบ1_1 หมู่บ้าน'!BW50</f>
        <v>8000</v>
      </c>
      <c r="BT20" s="204">
        <f>'แบบ1_1 หมู่บ้าน'!BX50</f>
        <v>12400</v>
      </c>
      <c r="BU20" s="204">
        <f>'แบบ1_1 หมู่บ้าน'!BY50</f>
        <v>4500</v>
      </c>
      <c r="BV20" s="204">
        <f>'แบบ1_1 หมู่บ้าน'!BZ50</f>
        <v>0</v>
      </c>
      <c r="BW20" s="204">
        <f>'แบบ1_1 หมู่บ้าน'!CA50</f>
        <v>0</v>
      </c>
      <c r="BX20" s="204">
        <f>'แบบ1_1 หมู่บ้าน'!CB50</f>
        <v>2</v>
      </c>
      <c r="BY20" s="204">
        <f>'แบบ1_1 หมู่บ้าน'!CC50</f>
        <v>2</v>
      </c>
      <c r="BZ20" s="204">
        <f>'แบบ1_1 หมู่บ้าน'!CD50</f>
        <v>0</v>
      </c>
      <c r="CA20" s="204">
        <f>'แบบ1_1 หมู่บ้าน'!CE50</f>
        <v>0</v>
      </c>
      <c r="CB20" s="204">
        <f>'แบบ1_1 หมู่บ้าน'!CF50</f>
        <v>8</v>
      </c>
      <c r="CC20" s="204">
        <f>'แบบ1_1 หมู่บ้าน'!CG50</f>
        <v>20</v>
      </c>
      <c r="CD20" s="204">
        <f>'แบบ1_1 หมู่บ้าน'!CH50</f>
        <v>1909</v>
      </c>
      <c r="CE20" s="204">
        <f>'แบบ1_1 หมู่บ้าน'!CI50</f>
        <v>1929</v>
      </c>
      <c r="CF20" s="204">
        <f>'แบบ1_1 หมู่บ้าน'!CJ50</f>
        <v>0</v>
      </c>
      <c r="CG20" s="204">
        <f>'แบบ1_1 หมู่บ้าน'!CK50</f>
        <v>290</v>
      </c>
      <c r="CH20" s="204">
        <f>'แบบ1_1 หมู่บ้าน'!CL50</f>
        <v>0</v>
      </c>
      <c r="CI20" s="204">
        <f>'แบบ1_1 หมู่บ้าน'!CM50</f>
        <v>2</v>
      </c>
      <c r="CJ20" s="204">
        <f>'แบบ1_1 หมู่บ้าน'!CN50</f>
        <v>164</v>
      </c>
      <c r="CK20" s="204">
        <f>'แบบ1_1 หมู่บ้าน'!CO50</f>
        <v>11848</v>
      </c>
      <c r="CL20" s="204">
        <f>'แบบ1_1 หมู่บ้าน'!CP50</f>
        <v>10</v>
      </c>
      <c r="CM20" s="204">
        <f>'แบบ1_1 หมู่บ้าน'!CQ50</f>
        <v>8</v>
      </c>
      <c r="CN20" s="204">
        <f>'แบบ1_1 หมู่บ้าน'!CR50</f>
        <v>150</v>
      </c>
      <c r="CO20" s="204">
        <f>'แบบ1_1 หมู่บ้าน'!CS50</f>
        <v>20</v>
      </c>
      <c r="CP20" s="204">
        <f>'แบบ1_1 หมู่บ้าน'!CT50</f>
        <v>8</v>
      </c>
      <c r="CQ20" s="204">
        <f>'แบบ1_1 หมู่บ้าน'!CU50</f>
        <v>15</v>
      </c>
      <c r="CR20" s="204">
        <f>'แบบ1_1 หมู่บ้าน'!CV50</f>
        <v>5</v>
      </c>
      <c r="CS20" s="204">
        <f>'แบบ1_1 หมู่บ้าน'!CW50</f>
        <v>140</v>
      </c>
      <c r="CT20" s="204">
        <f>'แบบ1_1 หมู่บ้าน'!CX50</f>
        <v>36000</v>
      </c>
      <c r="CU20" s="204">
        <f>'แบบ1_1 หมู่บ้าน'!CY50</f>
        <v>46500</v>
      </c>
      <c r="CV20" s="204">
        <f>'แบบ1_1 หมู่บ้าน'!CZ50</f>
        <v>57000</v>
      </c>
      <c r="CW20" s="204">
        <f>'แบบ1_1 หมู่บ้าน'!DA50</f>
        <v>59000</v>
      </c>
      <c r="CX20" s="204">
        <f>'แบบ1_1 หมู่บ้าน'!DB50</f>
        <v>64500</v>
      </c>
      <c r="CY20" s="204">
        <f>'แบบ1_1 หมู่บ้าน'!DC50</f>
        <v>107840</v>
      </c>
      <c r="CZ20" s="204">
        <f>'แบบ1_1 หมู่บ้าน'!DD50</f>
        <v>288950</v>
      </c>
      <c r="DA20" s="204">
        <f>'แบบ1_1 หมู่บ้าน'!DE50</f>
        <v>69500</v>
      </c>
      <c r="DB20" s="204">
        <f>'แบบ1_1 หมู่บ้าน'!DF50</f>
        <v>0</v>
      </c>
      <c r="DC20" s="204">
        <f>'แบบ1_1 หมู่บ้าน'!DG50</f>
        <v>0</v>
      </c>
      <c r="DD20" s="204">
        <f>'แบบ1_1 หมู่บ้าน'!DH50</f>
        <v>729290</v>
      </c>
      <c r="DE20" s="204">
        <f>'แบบ1_1 หมู่บ้าน'!DI50</f>
        <v>230990</v>
      </c>
      <c r="DF20" s="204">
        <f>'แบบ1_1 หมู่บ้าน'!DJ50</f>
        <v>131400</v>
      </c>
      <c r="DG20" s="204">
        <f>'แบบ1_1 หมู่บ้าน'!DK50</f>
        <v>286000</v>
      </c>
      <c r="DH20" s="204">
        <f>'แบบ1_1 หมู่บ้าน'!DL50</f>
        <v>80900</v>
      </c>
    </row>
    <row r="21" spans="1:112" ht="24" customHeight="1">
      <c r="A21" s="20"/>
      <c r="B21" s="184" t="s">
        <v>214</v>
      </c>
      <c r="C21" s="185" t="str">
        <f>'แบบ1_1 หมู่บ้าน'!D51</f>
        <v>สบปราบ</v>
      </c>
      <c r="D21" s="204">
        <f>'แบบ1_1 หมู่บ้าน'!H52</f>
        <v>205</v>
      </c>
      <c r="E21" s="204">
        <f>'แบบ1_1 หมู่บ้าน'!I52</f>
        <v>548</v>
      </c>
      <c r="F21" s="204">
        <f>'แบบ1_1 หมู่บ้าน'!J52</f>
        <v>9</v>
      </c>
      <c r="G21" s="204">
        <f>'แบบ1_1 หมู่บ้าน'!K52</f>
        <v>5</v>
      </c>
      <c r="H21" s="204">
        <f>'แบบ1_1 หมู่บ้าน'!L52</f>
        <v>1</v>
      </c>
      <c r="I21" s="204">
        <f>'แบบ1_1 หมู่บ้าน'!M52</f>
        <v>1</v>
      </c>
      <c r="J21" s="204">
        <f>'แบบ1_1 หมู่บ้าน'!N52</f>
        <v>2</v>
      </c>
      <c r="K21" s="204">
        <f>'แบบ1_1 หมู่บ้าน'!O52</f>
        <v>1</v>
      </c>
      <c r="L21" s="204">
        <f>'แบบ1_1 หมู่บ้าน'!P52</f>
        <v>10</v>
      </c>
      <c r="M21" s="204">
        <f>'แบบ1_1 หมู่บ้าน'!Q52</f>
        <v>68</v>
      </c>
      <c r="N21" s="204">
        <f>'แบบ1_1 หมู่บ้าน'!R52</f>
        <v>0</v>
      </c>
      <c r="O21" s="204">
        <f>'แบบ1_1 หมู่บ้าน'!S52</f>
        <v>0</v>
      </c>
      <c r="P21" s="204">
        <f>'แบบ1_1 หมู่บ้าน'!T52</f>
        <v>5000</v>
      </c>
      <c r="Q21" s="204">
        <f>'แบบ1_1 หมู่บ้าน'!U52</f>
        <v>5500</v>
      </c>
      <c r="R21" s="204">
        <f>'แบบ1_1 หมู่บ้าน'!V52</f>
        <v>5400</v>
      </c>
      <c r="S21" s="204">
        <f>'แบบ1_1 หมู่บ้าน'!W52</f>
        <v>6500</v>
      </c>
      <c r="T21" s="204">
        <f>'แบบ1_1 หมู่บ้าน'!X52</f>
        <v>8500</v>
      </c>
      <c r="U21" s="204">
        <f>'แบบ1_1 หมู่บ้าน'!Y52</f>
        <v>1500</v>
      </c>
      <c r="V21" s="204">
        <f>'แบบ1_1 หมู่บ้าน'!Z52</f>
        <v>0</v>
      </c>
      <c r="W21" s="204">
        <f>'แบบ1_1 หมู่บ้าน'!AA52</f>
        <v>0</v>
      </c>
      <c r="X21" s="204">
        <f>'แบบ1_1 หมู่บ้าน'!AB52</f>
        <v>0</v>
      </c>
      <c r="Y21" s="204">
        <f>'แบบ1_1 หมู่บ้าน'!AC52</f>
        <v>1</v>
      </c>
      <c r="Z21" s="204">
        <f>'แบบ1_1 หมู่บ้าน'!AD52</f>
        <v>0</v>
      </c>
      <c r="AA21" s="204">
        <f>'แบบ1_1 หมู่บ้าน'!AE52</f>
        <v>0</v>
      </c>
      <c r="AB21" s="204">
        <f>'แบบ1_1 หมู่บ้าน'!AF52</f>
        <v>1</v>
      </c>
      <c r="AC21" s="204">
        <f>'แบบ1_1 หมู่บ้าน'!AG52</f>
        <v>0</v>
      </c>
      <c r="AD21" s="204">
        <f>'แบบ1_1 หมู่บ้าน'!AH52</f>
        <v>0</v>
      </c>
      <c r="AE21" s="204">
        <f>'แบบ1_1 หมู่บ้าน'!AI52</f>
        <v>1</v>
      </c>
      <c r="AF21" s="204">
        <f>'แบบ1_1 หมู่บ้าน'!AJ52</f>
        <v>0</v>
      </c>
      <c r="AG21" s="204">
        <f>'แบบ1_1 หมู่บ้าน'!AK52</f>
        <v>1</v>
      </c>
      <c r="AH21" s="204">
        <f>'แบบ1_1 หมู่บ้าน'!AL52</f>
        <v>0</v>
      </c>
      <c r="AI21" s="204">
        <f>'แบบ1_1 หมู่บ้าน'!AM52</f>
        <v>0</v>
      </c>
      <c r="AJ21" s="204">
        <f>'แบบ1_1 หมู่บ้าน'!AN52</f>
        <v>10</v>
      </c>
      <c r="AK21" s="204">
        <f>'แบบ1_1 หมู่บ้าน'!AO52</f>
        <v>1</v>
      </c>
      <c r="AL21" s="204">
        <f>'แบบ1_1 หมู่บ้าน'!AP52</f>
        <v>0</v>
      </c>
      <c r="AM21" s="204">
        <f>'แบบ1_1 หมู่บ้าน'!AQ52</f>
        <v>0</v>
      </c>
      <c r="AN21" s="204">
        <f>'แบบ1_1 หมู่บ้าน'!AR52</f>
        <v>0</v>
      </c>
      <c r="AO21" s="204">
        <f>'แบบ1_1 หมู่บ้าน'!AS52</f>
        <v>0</v>
      </c>
      <c r="AP21" s="204">
        <f>'แบบ1_1 หมู่บ้าน'!AT52</f>
        <v>0</v>
      </c>
      <c r="AQ21" s="204">
        <f>'แบบ1_1 หมู่บ้าน'!AU52</f>
        <v>0</v>
      </c>
      <c r="AR21" s="204">
        <f>'แบบ1_1 หมู่บ้าน'!AV52</f>
        <v>3500</v>
      </c>
      <c r="AS21" s="204">
        <f>'แบบ1_1 หมู่บ้าน'!AW52</f>
        <v>4000</v>
      </c>
      <c r="AT21" s="204">
        <f>'แบบ1_1 หมู่บ้าน'!AX52</f>
        <v>0</v>
      </c>
      <c r="AU21" s="204">
        <f>'แบบ1_1 หมู่บ้าน'!AY52</f>
        <v>0</v>
      </c>
      <c r="AV21" s="204">
        <f>'แบบ1_1 หมู่บ้าน'!AZ52</f>
        <v>0</v>
      </c>
      <c r="AW21" s="204">
        <f>'แบบ1_1 หมู่บ้าน'!BA52</f>
        <v>1</v>
      </c>
      <c r="AX21" s="204">
        <f>'แบบ1_1 หมู่บ้าน'!BB52</f>
        <v>2</v>
      </c>
      <c r="AY21" s="204">
        <f>'แบบ1_1 หมู่บ้าน'!BC52</f>
        <v>1</v>
      </c>
      <c r="AZ21" s="204">
        <f>'แบบ1_1 หมู่บ้าน'!BD52</f>
        <v>0</v>
      </c>
      <c r="BA21" s="204">
        <f>'แบบ1_1 หมู่บ้าน'!BE52</f>
        <v>0</v>
      </c>
      <c r="BB21" s="204">
        <f>'แบบ1_1 หมู่บ้าน'!BF52</f>
        <v>0</v>
      </c>
      <c r="BC21" s="204">
        <f>'แบบ1_1 หมู่บ้าน'!BG52</f>
        <v>0</v>
      </c>
      <c r="BD21" s="204">
        <f>'แบบ1_1 หมู่บ้าน'!BH52</f>
        <v>0</v>
      </c>
      <c r="BE21" s="204">
        <f>'แบบ1_1 หมู่บ้าน'!BI52</f>
        <v>0</v>
      </c>
      <c r="BF21" s="204">
        <f>'แบบ1_1 หมู่บ้าน'!BJ52</f>
        <v>1500</v>
      </c>
      <c r="BG21" s="204">
        <f>'แบบ1_1 หมู่บ้าน'!BK52</f>
        <v>1500</v>
      </c>
      <c r="BH21" s="204">
        <f>'แบบ1_1 หมู่บ้าน'!BL52</f>
        <v>0</v>
      </c>
      <c r="BI21" s="204">
        <f>'แบบ1_1 หมู่บ้าน'!BM52</f>
        <v>0</v>
      </c>
      <c r="BJ21" s="204">
        <f>'แบบ1_1 หมู่บ้าน'!BN52</f>
        <v>0</v>
      </c>
      <c r="BK21" s="204">
        <f>'แบบ1_1 หมู่บ้าน'!BO52</f>
        <v>2</v>
      </c>
      <c r="BL21" s="214" t="str">
        <f>'แบบ1_1 หมู่บ้าน'!BP52</f>
        <v>1.1</v>
      </c>
      <c r="BM21" s="204">
        <f>'แบบ1_1 หมู่บ้าน'!BQ52</f>
        <v>0</v>
      </c>
      <c r="BN21" s="204">
        <f>'แบบ1_1 หมู่บ้าน'!BR52</f>
        <v>0</v>
      </c>
      <c r="BO21" s="204">
        <f>'แบบ1_1 หมู่บ้าน'!BS52</f>
        <v>0</v>
      </c>
      <c r="BP21" s="204">
        <f>'แบบ1_1 หมู่บ้าน'!BT52</f>
        <v>0</v>
      </c>
      <c r="BQ21" s="204">
        <f>'แบบ1_1 หมู่บ้าน'!BU52</f>
        <v>0</v>
      </c>
      <c r="BR21" s="204">
        <f>'แบบ1_1 หมู่บ้าน'!BV52</f>
        <v>0</v>
      </c>
      <c r="BS21" s="204">
        <f>'แบบ1_1 หมู่บ้าน'!BW52</f>
        <v>1000</v>
      </c>
      <c r="BT21" s="204">
        <f>'แบบ1_1 หมู่บ้าน'!BX52</f>
        <v>1500</v>
      </c>
      <c r="BU21" s="204">
        <f>'แบบ1_1 หมู่บ้าน'!BY52</f>
        <v>500</v>
      </c>
      <c r="BV21" s="204">
        <f>'แบบ1_1 หมู่บ้าน'!BZ52</f>
        <v>0</v>
      </c>
      <c r="BW21" s="204">
        <f>'แบบ1_1 หมู่บ้าน'!CA52</f>
        <v>0</v>
      </c>
      <c r="BX21" s="204">
        <f>'แบบ1_1 หมู่บ้าน'!CB52</f>
        <v>1</v>
      </c>
      <c r="BY21" s="204">
        <f>'แบบ1_1 หมู่บ้าน'!CC52</f>
        <v>1</v>
      </c>
      <c r="BZ21" s="204">
        <f>'แบบ1_1 หมู่บ้าน'!CD52</f>
        <v>0</v>
      </c>
      <c r="CA21" s="204">
        <f>'แบบ1_1 หมู่บ้าน'!CE52</f>
        <v>1</v>
      </c>
      <c r="CB21" s="204">
        <f>'แบบ1_1 หมู่บ้าน'!CF52</f>
        <v>2</v>
      </c>
      <c r="CC21" s="204">
        <f>'แบบ1_1 หมู่บ้าน'!CG52</f>
        <v>0</v>
      </c>
      <c r="CD21" s="204">
        <f>'แบบ1_1 หมู่บ้าน'!CH52</f>
        <v>10</v>
      </c>
      <c r="CE21" s="204">
        <f>'แบบ1_1 หมู่บ้าน'!CI52</f>
        <v>10</v>
      </c>
      <c r="CF21" s="204">
        <f>'แบบ1_1 หมู่บ้าน'!CJ52</f>
        <v>0</v>
      </c>
      <c r="CG21" s="204">
        <f>'แบบ1_1 หมู่บ้าน'!CK52</f>
        <v>80</v>
      </c>
      <c r="CH21" s="204">
        <f>'แบบ1_1 หมู่บ้าน'!CL52</f>
        <v>0</v>
      </c>
      <c r="CI21" s="204">
        <f>'แบบ1_1 หมู่บ้าน'!CM52</f>
        <v>1</v>
      </c>
      <c r="CJ21" s="204">
        <f>'แบบ1_1 หมู่บ้าน'!CN52</f>
        <v>50</v>
      </c>
      <c r="CK21" s="204">
        <f>'แบบ1_1 หมู่บ้าน'!CO52</f>
        <v>2000</v>
      </c>
      <c r="CL21" s="204">
        <f>'แบบ1_1 หมู่บ้าน'!CP52</f>
        <v>4</v>
      </c>
      <c r="CM21" s="204">
        <f>'แบบ1_1 หมู่บ้าน'!CQ52</f>
        <v>9</v>
      </c>
      <c r="CN21" s="204">
        <f>'แบบ1_1 หมู่บ้าน'!CR52</f>
        <v>68</v>
      </c>
      <c r="CO21" s="204">
        <f>'แบบ1_1 หมู่บ้าน'!CS52</f>
        <v>10</v>
      </c>
      <c r="CP21" s="204">
        <f>'แบบ1_1 หมู่บ้าน'!CT52</f>
        <v>11</v>
      </c>
      <c r="CQ21" s="204">
        <f>'แบบ1_1 หมู่บ้าน'!CU52</f>
        <v>4</v>
      </c>
      <c r="CR21" s="204">
        <f>'แบบ1_1 หมู่บ้าน'!CV52</f>
        <v>2</v>
      </c>
      <c r="CS21" s="204">
        <f>'แบบ1_1 หมู่บ้าน'!CW52</f>
        <v>0</v>
      </c>
      <c r="CT21" s="204">
        <f>'แบบ1_1 หมู่บ้าน'!CX52</f>
        <v>0</v>
      </c>
      <c r="CU21" s="204">
        <f>'แบบ1_1 หมู่บ้าน'!CY52</f>
        <v>0</v>
      </c>
      <c r="CV21" s="204">
        <f>'แบบ1_1 หมู่บ้าน'!CZ52</f>
        <v>5000</v>
      </c>
      <c r="CW21" s="204">
        <f>'แบบ1_1 หมู่บ้าน'!DA52</f>
        <v>5500</v>
      </c>
      <c r="CX21" s="204">
        <f>'แบบ1_1 หมู่บ้าน'!DB52</f>
        <v>5400</v>
      </c>
      <c r="CY21" s="204">
        <f>'แบบ1_1 หมู่บ้าน'!DC52</f>
        <v>12500</v>
      </c>
      <c r="CZ21" s="204">
        <f>'แบบ1_1 หมู่บ้าน'!DD52</f>
        <v>15500</v>
      </c>
      <c r="DA21" s="204">
        <f>'แบบ1_1 หมู่บ้าน'!DE52</f>
        <v>2000</v>
      </c>
      <c r="DB21" s="204">
        <f>'แบบ1_1 หมู่บ้าน'!DF52</f>
        <v>0</v>
      </c>
      <c r="DC21" s="204">
        <f>'แบบ1_1 หมู่บ้าน'!DG52</f>
        <v>0</v>
      </c>
      <c r="DD21" s="204">
        <f>'แบบ1_1 หมู่บ้าน'!DH52</f>
        <v>45900</v>
      </c>
      <c r="DE21" s="204">
        <f>'แบบ1_1 หมู่บ้าน'!DI52</f>
        <v>32400</v>
      </c>
      <c r="DF21" s="204">
        <f>'แบบ1_1 หมู่บ้าน'!DJ52</f>
        <v>7500</v>
      </c>
      <c r="DG21" s="204">
        <f>'แบบ1_1 หมู่บ้าน'!DK52</f>
        <v>3000</v>
      </c>
      <c r="DH21" s="204">
        <f>'แบบ1_1 หมู่บ้าน'!DL52</f>
        <v>3000</v>
      </c>
    </row>
    <row r="22" spans="1:112" ht="24" customHeight="1">
      <c r="A22" s="20"/>
      <c r="B22" s="184" t="s">
        <v>217</v>
      </c>
      <c r="C22" s="185" t="str">
        <f>'แบบ1_1 หมู่บ้าน'!D53</f>
        <v>แม่พริก</v>
      </c>
      <c r="D22" s="204">
        <f>'แบบ1_1 หมู่บ้าน'!H54</f>
        <v>79</v>
      </c>
      <c r="E22" s="204">
        <f>'แบบ1_1 หมู่บ้าน'!I54</f>
        <v>214</v>
      </c>
      <c r="F22" s="204">
        <f>'แบบ1_1 หมู่บ้าน'!J54</f>
        <v>6</v>
      </c>
      <c r="G22" s="204">
        <f>'แบบ1_1 หมู่บ้าน'!K54</f>
        <v>4</v>
      </c>
      <c r="H22" s="204">
        <f>'แบบ1_1 หมู่บ้าน'!L54</f>
        <v>0</v>
      </c>
      <c r="I22" s="204">
        <f>'แบบ1_1 หมู่บ้าน'!M54</f>
        <v>1</v>
      </c>
      <c r="J22" s="204">
        <f>'แบบ1_1 หมู่บ้าน'!N54</f>
        <v>4</v>
      </c>
      <c r="K22" s="204">
        <f>'แบบ1_1 หมู่บ้าน'!O54</f>
        <v>1</v>
      </c>
      <c r="L22" s="204">
        <f>'แบบ1_1 หมู่บ้าน'!P54</f>
        <v>10</v>
      </c>
      <c r="M22" s="204">
        <f>'แบบ1_1 หมู่บ้าน'!Q54</f>
        <v>30</v>
      </c>
      <c r="N22" s="204">
        <f>'แบบ1_1 หมู่บ้าน'!R54</f>
        <v>0</v>
      </c>
      <c r="O22" s="204">
        <f>'แบบ1_1 หมู่บ้าน'!S54</f>
        <v>0</v>
      </c>
      <c r="P22" s="204">
        <f>'แบบ1_1 หมู่บ้าน'!T54</f>
        <v>0</v>
      </c>
      <c r="Q22" s="204">
        <f>'แบบ1_1 หมู่บ้าน'!U54</f>
        <v>0</v>
      </c>
      <c r="R22" s="204">
        <f>'แบบ1_1 หมู่บ้าน'!V54</f>
        <v>540</v>
      </c>
      <c r="S22" s="204">
        <f>'แบบ1_1 หมู่บ้าน'!W54</f>
        <v>780</v>
      </c>
      <c r="T22" s="204">
        <f>'แบบ1_1 หมู่บ้าน'!X54</f>
        <v>1400</v>
      </c>
      <c r="U22" s="204">
        <f>'แบบ1_1 หมู่บ้าน'!Y54</f>
        <v>1000</v>
      </c>
      <c r="V22" s="204">
        <f>'แบบ1_1 หมู่บ้าน'!Z54</f>
        <v>0</v>
      </c>
      <c r="W22" s="204">
        <f>'แบบ1_1 หมู่บ้าน'!AA54</f>
        <v>0</v>
      </c>
      <c r="X22" s="204">
        <f>'แบบ1_1 หมู่บ้าน'!AB54</f>
        <v>3</v>
      </c>
      <c r="Y22" s="204">
        <f>'แบบ1_1 หมู่บ้าน'!AC54</f>
        <v>0</v>
      </c>
      <c r="Z22" s="204">
        <f>'แบบ1_1 หมู่บ้าน'!AD54</f>
        <v>0</v>
      </c>
      <c r="AA22" s="204">
        <f>'แบบ1_1 หมู่บ้าน'!AE54</f>
        <v>0</v>
      </c>
      <c r="AB22" s="204">
        <f>'แบบ1_1 หมู่บ้าน'!AF54</f>
        <v>1</v>
      </c>
      <c r="AC22" s="204">
        <f>'แบบ1_1 หมู่บ้าน'!AG54</f>
        <v>0</v>
      </c>
      <c r="AD22" s="204">
        <f>'แบบ1_1 หมู่บ้าน'!AH54</f>
        <v>0</v>
      </c>
      <c r="AE22" s="204">
        <f>'แบบ1_1 หมู่บ้าน'!AI54</f>
        <v>0</v>
      </c>
      <c r="AF22" s="204">
        <f>'แบบ1_1 หมู่บ้าน'!AJ54</f>
        <v>0</v>
      </c>
      <c r="AG22" s="204">
        <f>'แบบ1_1 หมู่บ้าน'!AK54</f>
        <v>1</v>
      </c>
      <c r="AH22" s="204">
        <f>'แบบ1_1 หมู่บ้าน'!AL54</f>
        <v>0</v>
      </c>
      <c r="AI22" s="204">
        <f>'แบบ1_1 หมู่บ้าน'!AM54</f>
        <v>0</v>
      </c>
      <c r="AJ22" s="204">
        <f>'แบบ1_1 หมู่บ้าน'!AN54</f>
        <v>2</v>
      </c>
      <c r="AK22" s="204">
        <f>'แบบ1_1 หมู่บ้าน'!AO54</f>
        <v>0</v>
      </c>
      <c r="AL22" s="204">
        <f>'แบบ1_1 หมู่บ้าน'!AP54</f>
        <v>0</v>
      </c>
      <c r="AM22" s="204">
        <f>'แบบ1_1 หมู่บ้าน'!AQ54</f>
        <v>0</v>
      </c>
      <c r="AN22" s="204">
        <f>'แบบ1_1 หมู่บ้าน'!AR54</f>
        <v>0</v>
      </c>
      <c r="AO22" s="204">
        <f>'แบบ1_1 หมู่บ้าน'!AS54</f>
        <v>0</v>
      </c>
      <c r="AP22" s="204">
        <f>'แบบ1_1 หมู่บ้าน'!AT54</f>
        <v>0</v>
      </c>
      <c r="AQ22" s="204">
        <f>'แบบ1_1 หมู่บ้าน'!AU54</f>
        <v>0</v>
      </c>
      <c r="AR22" s="204">
        <f>'แบบ1_1 หมู่บ้าน'!AV54</f>
        <v>0</v>
      </c>
      <c r="AS22" s="204">
        <f>'แบบ1_1 หมู่บ้าน'!AW54</f>
        <v>0</v>
      </c>
      <c r="AT22" s="204">
        <f>'แบบ1_1 หมู่บ้าน'!AX54</f>
        <v>0</v>
      </c>
      <c r="AU22" s="204">
        <f>'แบบ1_1 หมู่บ้าน'!AY54</f>
        <v>0</v>
      </c>
      <c r="AV22" s="204">
        <f>'แบบ1_1 หมู่บ้าน'!AZ54</f>
        <v>0</v>
      </c>
      <c r="AW22" s="204">
        <f>'แบบ1_1 หมู่บ้าน'!BA54</f>
        <v>0</v>
      </c>
      <c r="AX22" s="204">
        <f>'แบบ1_1 หมู่บ้าน'!BB54</f>
        <v>1</v>
      </c>
      <c r="AY22" s="204">
        <f>'แบบ1_1 หมู่บ้าน'!BC54</f>
        <v>1</v>
      </c>
      <c r="AZ22" s="204">
        <f>'แบบ1_1 หมู่บ้าน'!BD54</f>
        <v>0</v>
      </c>
      <c r="BA22" s="204">
        <f>'แบบ1_1 หมู่บ้าน'!BE54</f>
        <v>0</v>
      </c>
      <c r="BB22" s="204">
        <f>'แบบ1_1 หมู่บ้าน'!BF54</f>
        <v>0</v>
      </c>
      <c r="BC22" s="204">
        <f>'แบบ1_1 หมู่บ้าน'!BG54</f>
        <v>0</v>
      </c>
      <c r="BD22" s="204">
        <f>'แบบ1_1 หมู่บ้าน'!BH54</f>
        <v>0</v>
      </c>
      <c r="BE22" s="204">
        <f>'แบบ1_1 หมู่บ้าน'!BI54</f>
        <v>1500</v>
      </c>
      <c r="BF22" s="204">
        <f>'แบบ1_1 หมู่บ้าน'!BJ54</f>
        <v>900</v>
      </c>
      <c r="BG22" s="204">
        <f>'แบบ1_1 หมู่บ้าน'!BK54</f>
        <v>1750</v>
      </c>
      <c r="BH22" s="204">
        <f>'แบบ1_1 หมู่บ้าน'!BL54</f>
        <v>0</v>
      </c>
      <c r="BI22" s="204">
        <f>'แบบ1_1 หมู่บ้าน'!BM54</f>
        <v>0</v>
      </c>
      <c r="BJ22" s="204">
        <f>'แบบ1_1 หมู่บ้าน'!BN54</f>
        <v>0</v>
      </c>
      <c r="BK22" s="204">
        <f>'แบบ1_1 หมู่บ้าน'!BO54</f>
        <v>0</v>
      </c>
      <c r="BL22" s="214" t="str">
        <f>'แบบ1_1 หมู่บ้าน'!BP54</f>
        <v>1.1</v>
      </c>
      <c r="BM22" s="204">
        <f>'แบบ1_1 หมู่บ้าน'!BQ54</f>
        <v>0</v>
      </c>
      <c r="BN22" s="204">
        <f>'แบบ1_1 หมู่บ้าน'!BR54</f>
        <v>0</v>
      </c>
      <c r="BO22" s="204">
        <f>'แบบ1_1 หมู่บ้าน'!BS54</f>
        <v>0</v>
      </c>
      <c r="BP22" s="204">
        <f>'แบบ1_1 หมู่บ้าน'!BT54</f>
        <v>0</v>
      </c>
      <c r="BQ22" s="204">
        <f>'แบบ1_1 หมู่บ้าน'!BU54</f>
        <v>0</v>
      </c>
      <c r="BR22" s="204">
        <f>'แบบ1_1 หมู่บ้าน'!BV54</f>
        <v>0</v>
      </c>
      <c r="BS22" s="204">
        <f>'แบบ1_1 หมู่บ้าน'!BW54</f>
        <v>0</v>
      </c>
      <c r="BT22" s="204">
        <f>'แบบ1_1 หมู่บ้าน'!BX54</f>
        <v>0</v>
      </c>
      <c r="BU22" s="204">
        <f>'แบบ1_1 หมู่บ้าน'!BY54</f>
        <v>0</v>
      </c>
      <c r="BV22" s="204">
        <f>'แบบ1_1 หมู่บ้าน'!BZ54</f>
        <v>0</v>
      </c>
      <c r="BW22" s="204">
        <f>'แบบ1_1 หมู่บ้าน'!CA54</f>
        <v>0</v>
      </c>
      <c r="BX22" s="204">
        <f>'แบบ1_1 หมู่บ้าน'!CB54</f>
        <v>1</v>
      </c>
      <c r="BY22" s="204">
        <f>'แบบ1_1 หมู่บ้าน'!CC54</f>
        <v>1</v>
      </c>
      <c r="BZ22" s="204">
        <f>'แบบ1_1 หมู่บ้าน'!CD54</f>
        <v>0</v>
      </c>
      <c r="CA22" s="204">
        <f>'แบบ1_1 หมู่บ้าน'!CE54</f>
        <v>1</v>
      </c>
      <c r="CB22" s="204">
        <f>'แบบ1_1 หมู่บ้าน'!CF54</f>
        <v>2</v>
      </c>
      <c r="CC22" s="204">
        <f>'แบบ1_1 หมู่บ้าน'!CG54</f>
        <v>0</v>
      </c>
      <c r="CD22" s="204">
        <f>'แบบ1_1 หมู่บ้าน'!CH54</f>
        <v>12</v>
      </c>
      <c r="CE22" s="204">
        <f>'แบบ1_1 หมู่บ้าน'!CI54</f>
        <v>12</v>
      </c>
      <c r="CF22" s="204">
        <f>'แบบ1_1 หมู่บ้าน'!CJ54</f>
        <v>0</v>
      </c>
      <c r="CG22" s="204">
        <f>'แบบ1_1 หมู่บ้าน'!CK54</f>
        <v>79</v>
      </c>
      <c r="CH22" s="204">
        <f>'แบบ1_1 หมู่บ้าน'!CL54</f>
        <v>0</v>
      </c>
      <c r="CI22" s="204">
        <f>'แบบ1_1 หมู่บ้าน'!CM54</f>
        <v>1</v>
      </c>
      <c r="CJ22" s="204">
        <f>'แบบ1_1 หมู่บ้าน'!CN54</f>
        <v>20</v>
      </c>
      <c r="CK22" s="204">
        <f>'แบบ1_1 หมู่บ้าน'!CO54</f>
        <v>1200</v>
      </c>
      <c r="CL22" s="204">
        <f>'แบบ1_1 หมู่บ้าน'!CP54</f>
        <v>2</v>
      </c>
      <c r="CM22" s="204">
        <f>'แบบ1_1 หมู่บ้าน'!CQ54</f>
        <v>6</v>
      </c>
      <c r="CN22" s="204">
        <f>'แบบ1_1 หมู่บ้าน'!CR54</f>
        <v>30</v>
      </c>
      <c r="CO22" s="204">
        <f>'แบบ1_1 หมู่บ้าน'!CS54</f>
        <v>10</v>
      </c>
      <c r="CP22" s="204">
        <f>'แบบ1_1 หมู่บ้าน'!CT54</f>
        <v>2</v>
      </c>
      <c r="CQ22" s="204">
        <f>'แบบ1_1 หมู่บ้าน'!CU54</f>
        <v>2</v>
      </c>
      <c r="CR22" s="204">
        <f>'แบบ1_1 หมู่บ้าน'!CV54</f>
        <v>0</v>
      </c>
      <c r="CS22" s="204">
        <f>'แบบ1_1 หมู่บ้าน'!CW54</f>
        <v>0</v>
      </c>
      <c r="CT22" s="204">
        <f>'แบบ1_1 หมู่บ้าน'!CX54</f>
        <v>0</v>
      </c>
      <c r="CU22" s="204">
        <f>'แบบ1_1 หมู่บ้าน'!CY54</f>
        <v>0</v>
      </c>
      <c r="CV22" s="204">
        <f>'แบบ1_1 หมู่บ้าน'!CZ54</f>
        <v>0</v>
      </c>
      <c r="CW22" s="204">
        <f>'แบบ1_1 หมู่บ้าน'!DA54</f>
        <v>0</v>
      </c>
      <c r="CX22" s="204">
        <f>'แบบ1_1 หมู่บ้าน'!DB54</f>
        <v>2040</v>
      </c>
      <c r="CY22" s="204">
        <f>'แบบ1_1 หมู่บ้าน'!DC54</f>
        <v>1680</v>
      </c>
      <c r="CZ22" s="204">
        <f>'แบบ1_1 หมู่บ้าน'!DD54</f>
        <v>3150</v>
      </c>
      <c r="DA22" s="204">
        <f>'แบบ1_1 หมู่บ้าน'!DE54</f>
        <v>1000</v>
      </c>
      <c r="DB22" s="204">
        <f>'แบบ1_1 หมู่บ้าน'!DF54</f>
        <v>0</v>
      </c>
      <c r="DC22" s="204">
        <f>'แบบ1_1 หมู่บ้าน'!DG54</f>
        <v>0</v>
      </c>
      <c r="DD22" s="204">
        <f>'แบบ1_1 หมู่บ้าน'!DH54</f>
        <v>7870</v>
      </c>
      <c r="DE22" s="204">
        <f>'แบบ1_1 หมู่บ้าน'!DI54</f>
        <v>3720</v>
      </c>
      <c r="DF22" s="204">
        <f>'แบบ1_1 หมู่บ้าน'!DJ54</f>
        <v>0</v>
      </c>
      <c r="DG22" s="204">
        <f>'แบบ1_1 หมู่บ้าน'!DK54</f>
        <v>4150</v>
      </c>
      <c r="DH22" s="204">
        <f>'แบบ1_1 หมู่บ้าน'!DL54</f>
        <v>0</v>
      </c>
    </row>
    <row r="23" spans="1:112" ht="24" customHeight="1">
      <c r="A23" s="1"/>
      <c r="B23" s="1"/>
      <c r="C23" s="1"/>
      <c r="D23" s="216">
        <f t="shared" ref="D23:T23" si="0">SUM(D10:D22)</f>
        <v>6412</v>
      </c>
      <c r="E23" s="216">
        <f t="shared" si="0"/>
        <v>15916</v>
      </c>
      <c r="F23" s="216">
        <f t="shared" si="0"/>
        <v>179</v>
      </c>
      <c r="G23" s="216">
        <f t="shared" si="0"/>
        <v>139</v>
      </c>
      <c r="H23" s="216">
        <f t="shared" si="0"/>
        <v>13</v>
      </c>
      <c r="I23" s="216">
        <f t="shared" si="0"/>
        <v>20</v>
      </c>
      <c r="J23" s="216">
        <f t="shared" si="0"/>
        <v>103</v>
      </c>
      <c r="K23" s="216">
        <f t="shared" si="0"/>
        <v>25</v>
      </c>
      <c r="L23" s="216">
        <f t="shared" si="0"/>
        <v>300</v>
      </c>
      <c r="M23" s="216">
        <f t="shared" si="0"/>
        <v>1393</v>
      </c>
      <c r="N23" s="216">
        <f t="shared" si="0"/>
        <v>411380</v>
      </c>
      <c r="O23" s="216">
        <f t="shared" si="0"/>
        <v>507070</v>
      </c>
      <c r="P23" s="216">
        <f t="shared" si="0"/>
        <v>394770</v>
      </c>
      <c r="Q23" s="216">
        <f t="shared" si="0"/>
        <v>396800</v>
      </c>
      <c r="R23" s="216">
        <f t="shared" si="0"/>
        <v>409750</v>
      </c>
      <c r="S23" s="216">
        <f t="shared" si="0"/>
        <v>453095</v>
      </c>
      <c r="T23" s="216">
        <f t="shared" si="0"/>
        <v>357970</v>
      </c>
      <c r="U23" s="216"/>
      <c r="V23" s="216"/>
      <c r="W23" s="216"/>
      <c r="X23" s="216">
        <f t="shared" ref="X23:AS23" si="1">SUM(X10:X22)</f>
        <v>58</v>
      </c>
      <c r="Y23" s="216">
        <f t="shared" si="1"/>
        <v>15</v>
      </c>
      <c r="Z23" s="216">
        <f t="shared" si="1"/>
        <v>4</v>
      </c>
      <c r="AA23" s="216">
        <f t="shared" si="1"/>
        <v>6</v>
      </c>
      <c r="AB23" s="216">
        <f t="shared" si="1"/>
        <v>26</v>
      </c>
      <c r="AC23" s="216">
        <f t="shared" si="1"/>
        <v>5</v>
      </c>
      <c r="AD23" s="216">
        <f t="shared" si="1"/>
        <v>8</v>
      </c>
      <c r="AE23" s="216">
        <f t="shared" si="1"/>
        <v>12</v>
      </c>
      <c r="AF23" s="216">
        <f t="shared" si="1"/>
        <v>15</v>
      </c>
      <c r="AG23" s="216">
        <f t="shared" si="1"/>
        <v>24</v>
      </c>
      <c r="AH23" s="216">
        <f t="shared" si="1"/>
        <v>2</v>
      </c>
      <c r="AI23" s="216">
        <f t="shared" si="1"/>
        <v>72</v>
      </c>
      <c r="AJ23" s="216">
        <f t="shared" si="1"/>
        <v>215</v>
      </c>
      <c r="AK23" s="216">
        <f t="shared" si="1"/>
        <v>47</v>
      </c>
      <c r="AL23" s="216">
        <f t="shared" si="1"/>
        <v>4</v>
      </c>
      <c r="AM23" s="216">
        <f t="shared" si="1"/>
        <v>152000</v>
      </c>
      <c r="AN23" s="216">
        <f t="shared" si="1"/>
        <v>1010000</v>
      </c>
      <c r="AO23" s="216">
        <f t="shared" si="1"/>
        <v>71800</v>
      </c>
      <c r="AP23" s="216">
        <f t="shared" si="1"/>
        <v>66600</v>
      </c>
      <c r="AQ23" s="216">
        <f t="shared" si="1"/>
        <v>68500</v>
      </c>
      <c r="AR23" s="216">
        <f t="shared" si="1"/>
        <v>72700</v>
      </c>
      <c r="AS23" s="216">
        <f t="shared" si="1"/>
        <v>95400</v>
      </c>
      <c r="AT23" s="216"/>
      <c r="AU23" s="216"/>
      <c r="AV23" s="216"/>
      <c r="AW23" s="216">
        <f t="shared" ref="AW23:BG23" si="2">SUM(AW10:AW22)</f>
        <v>478</v>
      </c>
      <c r="AX23" s="216">
        <f t="shared" si="2"/>
        <v>495</v>
      </c>
      <c r="AY23" s="216">
        <f t="shared" si="2"/>
        <v>50</v>
      </c>
      <c r="AZ23" s="216">
        <f t="shared" si="2"/>
        <v>24</v>
      </c>
      <c r="BA23" s="216">
        <f t="shared" si="2"/>
        <v>658000</v>
      </c>
      <c r="BB23" s="216">
        <f t="shared" si="2"/>
        <v>887150</v>
      </c>
      <c r="BC23" s="216">
        <f t="shared" si="2"/>
        <v>365500</v>
      </c>
      <c r="BD23" s="216">
        <f t="shared" si="2"/>
        <v>388990</v>
      </c>
      <c r="BE23" s="216">
        <f t="shared" si="2"/>
        <v>378940</v>
      </c>
      <c r="BF23" s="216">
        <f t="shared" si="2"/>
        <v>365900</v>
      </c>
      <c r="BG23" s="216">
        <f t="shared" si="2"/>
        <v>437170</v>
      </c>
      <c r="BH23" s="216"/>
      <c r="BI23" s="216"/>
      <c r="BJ23" s="216"/>
      <c r="BK23" s="216">
        <f t="shared" ref="BK23:BT23" si="3">SUM(BK10:BK22)</f>
        <v>59</v>
      </c>
      <c r="BL23" s="216">
        <f t="shared" si="3"/>
        <v>0</v>
      </c>
      <c r="BM23" s="216">
        <f t="shared" si="3"/>
        <v>1822</v>
      </c>
      <c r="BN23" s="216">
        <f t="shared" si="3"/>
        <v>245050</v>
      </c>
      <c r="BO23" s="216">
        <f t="shared" si="3"/>
        <v>427150</v>
      </c>
      <c r="BP23" s="216">
        <f t="shared" si="3"/>
        <v>86400</v>
      </c>
      <c r="BQ23" s="216">
        <f t="shared" si="3"/>
        <v>34995</v>
      </c>
      <c r="BR23" s="216">
        <f t="shared" si="3"/>
        <v>43950</v>
      </c>
      <c r="BS23" s="216">
        <f t="shared" si="3"/>
        <v>53865</v>
      </c>
      <c r="BT23" s="216">
        <f t="shared" si="3"/>
        <v>60800</v>
      </c>
      <c r="BU23" s="216"/>
      <c r="BV23" s="216"/>
      <c r="BW23" s="216"/>
      <c r="BX23" s="216">
        <f t="shared" ref="BX23:CZ23" si="4">SUM(BX10:BX22)</f>
        <v>30</v>
      </c>
      <c r="BY23" s="216">
        <f t="shared" si="4"/>
        <v>30</v>
      </c>
      <c r="BZ23" s="216">
        <f t="shared" si="4"/>
        <v>14</v>
      </c>
      <c r="CA23" s="216">
        <f t="shared" si="4"/>
        <v>17</v>
      </c>
      <c r="CB23" s="216">
        <f t="shared" si="4"/>
        <v>93</v>
      </c>
      <c r="CC23" s="216">
        <f t="shared" si="4"/>
        <v>824</v>
      </c>
      <c r="CD23" s="216">
        <f t="shared" si="4"/>
        <v>10516</v>
      </c>
      <c r="CE23" s="216">
        <f t="shared" si="4"/>
        <v>11340</v>
      </c>
      <c r="CF23" s="216">
        <f t="shared" si="4"/>
        <v>0</v>
      </c>
      <c r="CG23" s="216">
        <f t="shared" si="4"/>
        <v>4146</v>
      </c>
      <c r="CH23" s="216">
        <f t="shared" si="4"/>
        <v>4</v>
      </c>
      <c r="CI23" s="216">
        <f t="shared" si="4"/>
        <v>23</v>
      </c>
      <c r="CJ23" s="216">
        <f t="shared" si="4"/>
        <v>1120</v>
      </c>
      <c r="CK23" s="216">
        <f t="shared" si="4"/>
        <v>2604888</v>
      </c>
      <c r="CL23" s="216">
        <f t="shared" si="4"/>
        <v>117</v>
      </c>
      <c r="CM23" s="216">
        <f t="shared" si="4"/>
        <v>179</v>
      </c>
      <c r="CN23" s="216">
        <f t="shared" si="4"/>
        <v>1393</v>
      </c>
      <c r="CO23" s="216">
        <f t="shared" si="4"/>
        <v>300</v>
      </c>
      <c r="CP23" s="216">
        <f t="shared" si="4"/>
        <v>338</v>
      </c>
      <c r="CQ23" s="216">
        <f t="shared" si="4"/>
        <v>1047</v>
      </c>
      <c r="CR23" s="216">
        <f t="shared" si="4"/>
        <v>59</v>
      </c>
      <c r="CS23" s="216">
        <f t="shared" si="4"/>
        <v>1822</v>
      </c>
      <c r="CT23" s="216">
        <f t="shared" si="4"/>
        <v>1466430</v>
      </c>
      <c r="CU23" s="216">
        <f t="shared" si="4"/>
        <v>2831370</v>
      </c>
      <c r="CV23" s="216">
        <f t="shared" si="4"/>
        <v>918470</v>
      </c>
      <c r="CW23" s="216">
        <f t="shared" si="4"/>
        <v>887385</v>
      </c>
      <c r="CX23" s="216">
        <f t="shared" si="4"/>
        <v>901140</v>
      </c>
      <c r="CY23" s="216">
        <f t="shared" si="4"/>
        <v>945560</v>
      </c>
      <c r="CZ23" s="216">
        <f t="shared" si="4"/>
        <v>951340</v>
      </c>
      <c r="DA23" s="216"/>
      <c r="DB23" s="216"/>
      <c r="DC23" s="216"/>
      <c r="DD23" s="216">
        <f t="shared" ref="DD23:DH23" si="5">SUM(DD10:DD22)</f>
        <v>9318865</v>
      </c>
      <c r="DE23" s="216">
        <f t="shared" si="5"/>
        <v>3131995</v>
      </c>
      <c r="DF23" s="216">
        <f t="shared" si="5"/>
        <v>1564000</v>
      </c>
      <c r="DG23" s="216">
        <f t="shared" si="5"/>
        <v>3642260</v>
      </c>
      <c r="DH23" s="216">
        <f t="shared" si="5"/>
        <v>980610</v>
      </c>
    </row>
    <row r="24" spans="1:112" ht="24" customHeight="1">
      <c r="A24" s="1"/>
      <c r="B24" s="1"/>
      <c r="C24" s="1"/>
      <c r="D24" s="1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</row>
    <row r="25" spans="1:112" ht="24" customHeight="1">
      <c r="A25" s="1"/>
      <c r="B25" s="1"/>
      <c r="C25" s="1" t="s">
        <v>280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</row>
    <row r="26" spans="1:112" ht="24" customHeight="1">
      <c r="A26" s="1"/>
      <c r="B26" s="55">
        <v>1</v>
      </c>
      <c r="C26" s="217" t="str">
        <f t="shared" ref="C26:C38" si="6">C10</f>
        <v>เมืองลำปาง</v>
      </c>
      <c r="D26" s="1" t="s">
        <v>281</v>
      </c>
      <c r="F26" s="218" t="str">
        <f t="shared" ref="F26:F38" si="7">BL10</f>
        <v>1.การเชื่อมโยงแหล่งท่องเที่ยว 2.การปรับภูมิทัศน์</v>
      </c>
      <c r="H26" s="217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</row>
    <row r="27" spans="1:112" ht="24" customHeight="1">
      <c r="A27" s="1"/>
      <c r="B27" s="55">
        <v>2</v>
      </c>
      <c r="C27" s="217" t="str">
        <f t="shared" si="6"/>
        <v>เกาะคา</v>
      </c>
      <c r="D27" s="1" t="s">
        <v>281</v>
      </c>
      <c r="F27" s="218" t="str">
        <f t="shared" si="7"/>
        <v>1. 2.การเชื่อมโยงแหล่งท่องเที่ยว และการท่องเที่ยวเชิงสุขภาพ 3.การเชื่อมโยงแหล่งท่องเที่ยว และการท่องเที่ยวเชิงเกษตร  เชิงสุขภาพ 4.</v>
      </c>
      <c r="H27" s="217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</row>
    <row r="28" spans="1:112" ht="24" customHeight="1">
      <c r="A28" s="1"/>
      <c r="B28" s="55">
        <v>3</v>
      </c>
      <c r="C28" s="217" t="str">
        <f t="shared" si="6"/>
        <v>งาว</v>
      </c>
      <c r="D28" s="1" t="s">
        <v>281</v>
      </c>
      <c r="F28" s="218" t="str">
        <f t="shared" si="7"/>
        <v>1. 2. 3.</v>
      </c>
      <c r="H28" s="217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</row>
    <row r="29" spans="1:112" ht="24" customHeight="1">
      <c r="A29" s="1"/>
      <c r="B29" s="55">
        <v>4</v>
      </c>
      <c r="C29" s="217" t="str">
        <f t="shared" si="6"/>
        <v>แจ้ห่ม</v>
      </c>
      <c r="D29" s="1" t="s">
        <v>281</v>
      </c>
      <c r="F29" s="218" t="str">
        <f t="shared" si="7"/>
        <v>1.1,2,3,4 2.2,3,4,5 3.1,2,3 4.2,3,4,5</v>
      </c>
      <c r="H29" s="217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</row>
    <row r="30" spans="1:112" ht="24" customHeight="1">
      <c r="A30" s="1"/>
      <c r="B30" s="55">
        <v>5</v>
      </c>
      <c r="C30" s="217" t="str">
        <f t="shared" si="6"/>
        <v>วังเหนือ</v>
      </c>
      <c r="D30" s="1" t="s">
        <v>281</v>
      </c>
      <c r="F30" s="218" t="str">
        <f t="shared" si="7"/>
        <v>1.4,7,8,9</v>
      </c>
      <c r="H30" s="217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</row>
    <row r="31" spans="1:112" ht="24" customHeight="1">
      <c r="A31" s="1"/>
      <c r="B31" s="55">
        <v>6</v>
      </c>
      <c r="C31" s="217" t="str">
        <f t="shared" si="6"/>
        <v>แม่ทะ</v>
      </c>
      <c r="D31" s="1" t="s">
        <v>281</v>
      </c>
      <c r="F31" s="218" t="str">
        <f t="shared" si="7"/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 3.- เชื่อมโยงแหล่งท่องเที่ยว/ท่องเที่ยวเชิงเกษตรและสุขภาพ 4.- เชื่อมโยงแหล่งท่องเที่ยว/ท่องเที่ยวเชิงเกษตรและสุขภาพ</v>
      </c>
      <c r="H31" s="217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</row>
    <row r="32" spans="1:112" ht="24" customHeight="1">
      <c r="A32" s="1"/>
      <c r="B32" s="55">
        <v>7</v>
      </c>
      <c r="C32" s="217" t="str">
        <f t="shared" si="6"/>
        <v>เถิน</v>
      </c>
      <c r="D32" s="1" t="s">
        <v>281</v>
      </c>
      <c r="F32" s="218" t="str">
        <f t="shared" si="7"/>
        <v>1.1</v>
      </c>
      <c r="H32" s="217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</row>
    <row r="33" spans="1:112" ht="24" customHeight="1">
      <c r="A33" s="1"/>
      <c r="B33" s="55">
        <v>8</v>
      </c>
      <c r="C33" s="217" t="str">
        <f t="shared" si="6"/>
        <v>ห้างฉัตร</v>
      </c>
      <c r="D33" s="1" t="s">
        <v>281</v>
      </c>
      <c r="F33" s="218" t="str">
        <f t="shared" si="7"/>
        <v>1.- เชื่อมโยงแหล่งท่องเที่ยว/ท่องเที่ยวเชิงเกษตรและสุขภาพ 2.- เชื่อมโยงแหล่งท่องเที่ยว/ท่องเที่ยวเชิงเกษตรและสุขภาพ</v>
      </c>
      <c r="H33" s="217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</row>
    <row r="34" spans="1:112" ht="24" customHeight="1">
      <c r="A34" s="1"/>
      <c r="B34" s="55">
        <v>9</v>
      </c>
      <c r="C34" s="217" t="str">
        <f t="shared" si="6"/>
        <v>แม่เมาะ</v>
      </c>
      <c r="D34" s="1" t="s">
        <v>281</v>
      </c>
      <c r="F34" s="218" t="str">
        <f t="shared" si="7"/>
        <v>1.1.2. 2.1.2. 3.1.2. 4.1.2.</v>
      </c>
      <c r="H34" s="217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</row>
    <row r="35" spans="1:112" ht="24" customHeight="1">
      <c r="A35" s="1"/>
      <c r="B35" s="55">
        <v>10</v>
      </c>
      <c r="C35" s="217" t="str">
        <f t="shared" si="6"/>
        <v>เสริมงาม</v>
      </c>
      <c r="D35" s="1" t="s">
        <v>281</v>
      </c>
      <c r="F35" s="218" t="str">
        <f t="shared" si="7"/>
        <v>1.2,3,4,5</v>
      </c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</row>
    <row r="36" spans="1:112" ht="24" customHeight="1">
      <c r="A36" s="1"/>
      <c r="B36" s="55">
        <v>11</v>
      </c>
      <c r="C36" s="217" t="str">
        <f t="shared" si="6"/>
        <v>เมืองปาน</v>
      </c>
      <c r="D36" s="1" t="s">
        <v>281</v>
      </c>
      <c r="F36" s="218" t="str">
        <f t="shared" si="7"/>
        <v>1.2,3,5 2.2,3</v>
      </c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</row>
    <row r="37" spans="1:112" ht="24" customHeight="1">
      <c r="A37" s="1"/>
      <c r="B37" s="55">
        <v>12</v>
      </c>
      <c r="C37" s="217" t="str">
        <f t="shared" si="6"/>
        <v>สบปราบ</v>
      </c>
      <c r="D37" s="1" t="s">
        <v>281</v>
      </c>
      <c r="F37" s="218" t="str">
        <f t="shared" si="7"/>
        <v>1.1</v>
      </c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</row>
    <row r="38" spans="1:112" ht="24" customHeight="1">
      <c r="A38" s="1"/>
      <c r="B38" s="55">
        <v>13</v>
      </c>
      <c r="C38" s="217" t="str">
        <f t="shared" si="6"/>
        <v>แม่พริก</v>
      </c>
      <c r="D38" s="1" t="s">
        <v>281</v>
      </c>
      <c r="F38" s="218" t="str">
        <f t="shared" si="7"/>
        <v>1.1</v>
      </c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</row>
    <row r="39" spans="1:112" ht="24" customHeight="1">
      <c r="A39" s="1"/>
      <c r="B39" s="1"/>
      <c r="C39" s="1"/>
      <c r="D39" s="1"/>
      <c r="E39" s="8"/>
      <c r="F39" s="8"/>
      <c r="G39" s="8"/>
      <c r="H39" s="8"/>
      <c r="I39" s="8"/>
      <c r="J39" s="8"/>
      <c r="K39" s="8"/>
      <c r="L39" s="219" t="s">
        <v>282</v>
      </c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1"/>
      <c r="Z39" s="9"/>
      <c r="AA39" s="9"/>
      <c r="AB39" s="9"/>
      <c r="AC39" s="9"/>
      <c r="AD39" s="9"/>
      <c r="AE39" s="9"/>
      <c r="AF39" s="9"/>
      <c r="AG39" s="9"/>
      <c r="AH39" s="9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</row>
    <row r="40" spans="1:112" ht="24" customHeight="1">
      <c r="A40" s="1"/>
      <c r="B40" s="1"/>
      <c r="C40" s="1"/>
      <c r="D40" s="219" t="s">
        <v>283</v>
      </c>
      <c r="E40" s="220"/>
      <c r="F40" s="220"/>
      <c r="G40" s="220"/>
      <c r="H40" s="220"/>
      <c r="I40" s="220"/>
      <c r="J40" s="221"/>
      <c r="K40" s="8"/>
      <c r="L40" s="222" t="s">
        <v>167</v>
      </c>
      <c r="M40" s="221"/>
      <c r="N40" s="219" t="s">
        <v>284</v>
      </c>
      <c r="O40" s="220"/>
      <c r="P40" s="219" t="s">
        <v>285</v>
      </c>
      <c r="Q40" s="223"/>
      <c r="R40" s="223"/>
      <c r="S40" s="223"/>
      <c r="T40" s="223"/>
      <c r="U40" s="223"/>
      <c r="V40" s="223"/>
      <c r="W40" s="223"/>
      <c r="X40" s="224" t="s">
        <v>286</v>
      </c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</row>
    <row r="41" spans="1:112" ht="24" customHeight="1">
      <c r="A41" s="1"/>
      <c r="B41" s="1"/>
      <c r="C41" s="1"/>
      <c r="D41" s="225" t="str">
        <f t="shared" ref="D41:D53" si="8">C26</f>
        <v>เมืองลำปาง</v>
      </c>
      <c r="E41" s="220"/>
      <c r="F41" s="220"/>
      <c r="G41" s="226" t="s">
        <v>287</v>
      </c>
      <c r="H41" s="220"/>
      <c r="I41" s="227">
        <f t="shared" ref="I41:I53" si="9">AVERAGE(Y10:AH10)</f>
        <v>0.4</v>
      </c>
      <c r="J41" s="228" t="s">
        <v>288</v>
      </c>
      <c r="K41" s="8"/>
      <c r="L41" s="225" t="str">
        <f t="shared" ref="L41:L53" si="10">D41</f>
        <v>เมืองลำปาง</v>
      </c>
      <c r="M41" s="221"/>
      <c r="N41" s="229">
        <f t="shared" ref="N41:N53" si="11">D10</f>
        <v>568</v>
      </c>
      <c r="O41" s="226" t="s">
        <v>65</v>
      </c>
      <c r="P41" s="230">
        <f t="shared" ref="P41:P53" si="12">CG10</f>
        <v>680</v>
      </c>
      <c r="Q41" s="231" t="s">
        <v>65</v>
      </c>
      <c r="R41" s="231"/>
      <c r="S41" s="231"/>
      <c r="T41" s="231"/>
      <c r="U41" s="231"/>
      <c r="V41" s="231"/>
      <c r="W41" s="231"/>
      <c r="X41" s="232">
        <f t="shared" ref="X41:X54" si="13">P41*100/N41</f>
        <v>119.71830985915493</v>
      </c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</row>
    <row r="42" spans="1:112" ht="24" customHeight="1">
      <c r="A42" s="1"/>
      <c r="B42" s="1"/>
      <c r="C42" s="1"/>
      <c r="D42" s="225" t="str">
        <f t="shared" si="8"/>
        <v>เกาะคา</v>
      </c>
      <c r="E42" s="220"/>
      <c r="F42" s="220"/>
      <c r="G42" s="226" t="s">
        <v>287</v>
      </c>
      <c r="H42" s="220"/>
      <c r="I42" s="227">
        <f t="shared" si="9"/>
        <v>1.1000000000000001</v>
      </c>
      <c r="J42" s="228" t="s">
        <v>288</v>
      </c>
      <c r="K42" s="8"/>
      <c r="L42" s="225" t="str">
        <f t="shared" si="10"/>
        <v>เกาะคา</v>
      </c>
      <c r="M42" s="221"/>
      <c r="N42" s="229">
        <f t="shared" si="11"/>
        <v>605</v>
      </c>
      <c r="O42" s="226" t="s">
        <v>65</v>
      </c>
      <c r="P42" s="230">
        <f t="shared" si="12"/>
        <v>502</v>
      </c>
      <c r="Q42" s="231" t="s">
        <v>65</v>
      </c>
      <c r="R42" s="231"/>
      <c r="S42" s="231"/>
      <c r="T42" s="231"/>
      <c r="U42" s="231"/>
      <c r="V42" s="231"/>
      <c r="W42" s="231"/>
      <c r="X42" s="232">
        <f t="shared" si="13"/>
        <v>82.975206611570243</v>
      </c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</row>
    <row r="43" spans="1:112" ht="24" customHeight="1">
      <c r="A43" s="1"/>
      <c r="B43" s="1"/>
      <c r="C43" s="1"/>
      <c r="D43" s="225" t="str">
        <f t="shared" si="8"/>
        <v>งาว</v>
      </c>
      <c r="E43" s="220"/>
      <c r="F43" s="220"/>
      <c r="G43" s="226" t="s">
        <v>287</v>
      </c>
      <c r="H43" s="220"/>
      <c r="I43" s="227">
        <f t="shared" si="9"/>
        <v>2</v>
      </c>
      <c r="J43" s="228" t="s">
        <v>288</v>
      </c>
      <c r="K43" s="8"/>
      <c r="L43" s="225" t="str">
        <f t="shared" si="10"/>
        <v>งาว</v>
      </c>
      <c r="M43" s="221"/>
      <c r="N43" s="229">
        <f t="shared" si="11"/>
        <v>828</v>
      </c>
      <c r="O43" s="226" t="s">
        <v>65</v>
      </c>
      <c r="P43" s="230">
        <f t="shared" si="12"/>
        <v>150</v>
      </c>
      <c r="Q43" s="231" t="s">
        <v>65</v>
      </c>
      <c r="R43" s="231"/>
      <c r="S43" s="231"/>
      <c r="T43" s="231"/>
      <c r="U43" s="231"/>
      <c r="V43" s="231"/>
      <c r="W43" s="231"/>
      <c r="X43" s="232">
        <f t="shared" si="13"/>
        <v>18.115942028985508</v>
      </c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</row>
    <row r="44" spans="1:112" ht="24" customHeight="1">
      <c r="A44" s="1"/>
      <c r="B44" s="1"/>
      <c r="C44" s="1"/>
      <c r="D44" s="225" t="str">
        <f t="shared" si="8"/>
        <v>แจ้ห่ม</v>
      </c>
      <c r="E44" s="220"/>
      <c r="F44" s="220"/>
      <c r="G44" s="226" t="s">
        <v>287</v>
      </c>
      <c r="H44" s="220"/>
      <c r="I44" s="227">
        <f t="shared" si="9"/>
        <v>1</v>
      </c>
      <c r="J44" s="228" t="s">
        <v>288</v>
      </c>
      <c r="K44" s="8"/>
      <c r="L44" s="225" t="str">
        <f t="shared" si="10"/>
        <v>แจ้ห่ม</v>
      </c>
      <c r="M44" s="221"/>
      <c r="N44" s="229">
        <f t="shared" si="11"/>
        <v>861</v>
      </c>
      <c r="O44" s="226" t="s">
        <v>65</v>
      </c>
      <c r="P44" s="230">
        <f t="shared" si="12"/>
        <v>325</v>
      </c>
      <c r="Q44" s="231" t="s">
        <v>65</v>
      </c>
      <c r="R44" s="231"/>
      <c r="S44" s="231"/>
      <c r="T44" s="231"/>
      <c r="U44" s="231"/>
      <c r="V44" s="231"/>
      <c r="W44" s="231"/>
      <c r="X44" s="232">
        <f t="shared" si="13"/>
        <v>37.746806039488966</v>
      </c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</row>
    <row r="45" spans="1:112" ht="24" customHeight="1">
      <c r="A45" s="1"/>
      <c r="B45" s="1"/>
      <c r="C45" s="1"/>
      <c r="D45" s="225" t="str">
        <f t="shared" si="8"/>
        <v>วังเหนือ</v>
      </c>
      <c r="E45" s="220"/>
      <c r="F45" s="220"/>
      <c r="G45" s="226" t="s">
        <v>287</v>
      </c>
      <c r="H45" s="220"/>
      <c r="I45" s="227">
        <f t="shared" si="9"/>
        <v>0.5</v>
      </c>
      <c r="J45" s="228" t="s">
        <v>288</v>
      </c>
      <c r="K45" s="8"/>
      <c r="L45" s="225" t="str">
        <f t="shared" si="10"/>
        <v>วังเหนือ</v>
      </c>
      <c r="M45" s="221"/>
      <c r="N45" s="229">
        <f t="shared" si="11"/>
        <v>278</v>
      </c>
      <c r="O45" s="226" t="s">
        <v>65</v>
      </c>
      <c r="P45" s="230">
        <f t="shared" si="12"/>
        <v>0</v>
      </c>
      <c r="Q45" s="231" t="s">
        <v>65</v>
      </c>
      <c r="R45" s="231"/>
      <c r="S45" s="231"/>
      <c r="T45" s="231"/>
      <c r="U45" s="231"/>
      <c r="V45" s="231"/>
      <c r="W45" s="231"/>
      <c r="X45" s="232">
        <f t="shared" si="13"/>
        <v>0</v>
      </c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</row>
    <row r="46" spans="1:112" ht="24" customHeight="1">
      <c r="A46" s="1"/>
      <c r="B46" s="1"/>
      <c r="C46" s="1"/>
      <c r="D46" s="225" t="str">
        <f t="shared" si="8"/>
        <v>แม่ทะ</v>
      </c>
      <c r="E46" s="220"/>
      <c r="F46" s="220"/>
      <c r="G46" s="226" t="s">
        <v>287</v>
      </c>
      <c r="H46" s="220"/>
      <c r="I46" s="227">
        <f t="shared" si="9"/>
        <v>1.9</v>
      </c>
      <c r="J46" s="228" t="s">
        <v>288</v>
      </c>
      <c r="K46" s="8"/>
      <c r="L46" s="225" t="str">
        <f t="shared" si="10"/>
        <v>แม่ทะ</v>
      </c>
      <c r="M46" s="221"/>
      <c r="N46" s="229">
        <f t="shared" si="11"/>
        <v>620</v>
      </c>
      <c r="O46" s="226" t="s">
        <v>65</v>
      </c>
      <c r="P46" s="230">
        <f t="shared" si="12"/>
        <v>200</v>
      </c>
      <c r="Q46" s="231" t="s">
        <v>65</v>
      </c>
      <c r="R46" s="231"/>
      <c r="S46" s="231"/>
      <c r="T46" s="231"/>
      <c r="U46" s="231"/>
      <c r="V46" s="231"/>
      <c r="W46" s="231"/>
      <c r="X46" s="232">
        <f t="shared" si="13"/>
        <v>32.258064516129032</v>
      </c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</row>
    <row r="47" spans="1:112" ht="24" customHeight="1">
      <c r="A47" s="1"/>
      <c r="B47" s="1"/>
      <c r="C47" s="1"/>
      <c r="D47" s="225" t="str">
        <f t="shared" si="8"/>
        <v>เถิน</v>
      </c>
      <c r="E47" s="220"/>
      <c r="F47" s="220"/>
      <c r="G47" s="226" t="s">
        <v>287</v>
      </c>
      <c r="H47" s="220"/>
      <c r="I47" s="227">
        <f t="shared" si="9"/>
        <v>0.3</v>
      </c>
      <c r="J47" s="228" t="s">
        <v>288</v>
      </c>
      <c r="L47" s="225" t="str">
        <f t="shared" si="10"/>
        <v>เถิน</v>
      </c>
      <c r="M47" s="221"/>
      <c r="N47" s="229">
        <f t="shared" si="11"/>
        <v>179</v>
      </c>
      <c r="O47" s="226" t="s">
        <v>65</v>
      </c>
      <c r="P47" s="230">
        <f t="shared" si="12"/>
        <v>179</v>
      </c>
      <c r="Q47" s="231" t="s">
        <v>65</v>
      </c>
      <c r="R47" s="231"/>
      <c r="S47" s="231"/>
      <c r="T47" s="231"/>
      <c r="U47" s="231"/>
      <c r="V47" s="231"/>
      <c r="W47" s="231"/>
      <c r="X47" s="232">
        <f t="shared" si="13"/>
        <v>100</v>
      </c>
      <c r="Y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</row>
    <row r="48" spans="1:112" ht="24" customHeight="1">
      <c r="A48" s="1"/>
      <c r="B48" s="1"/>
      <c r="C48" s="1"/>
      <c r="D48" s="225" t="str">
        <f t="shared" si="8"/>
        <v>ห้างฉัตร</v>
      </c>
      <c r="E48" s="220"/>
      <c r="F48" s="220"/>
      <c r="G48" s="226" t="s">
        <v>287</v>
      </c>
      <c r="H48" s="220"/>
      <c r="I48" s="227">
        <f t="shared" si="9"/>
        <v>0.9</v>
      </c>
      <c r="J48" s="228" t="s">
        <v>288</v>
      </c>
      <c r="L48" s="225" t="str">
        <f t="shared" si="10"/>
        <v>ห้างฉัตร</v>
      </c>
      <c r="M48" s="221"/>
      <c r="N48" s="229">
        <f t="shared" si="11"/>
        <v>275</v>
      </c>
      <c r="O48" s="226" t="s">
        <v>65</v>
      </c>
      <c r="P48" s="230">
        <f t="shared" si="12"/>
        <v>60</v>
      </c>
      <c r="Q48" s="231" t="s">
        <v>65</v>
      </c>
      <c r="R48" s="231"/>
      <c r="S48" s="231"/>
      <c r="T48" s="231"/>
      <c r="U48" s="231"/>
      <c r="V48" s="231"/>
      <c r="W48" s="231"/>
      <c r="X48" s="232">
        <f t="shared" si="13"/>
        <v>21.818181818181817</v>
      </c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</row>
    <row r="49" spans="1:112" ht="24" customHeight="1">
      <c r="A49" s="1"/>
      <c r="B49" s="1"/>
      <c r="C49" s="1"/>
      <c r="D49" s="225" t="str">
        <f t="shared" si="8"/>
        <v>แม่เมาะ</v>
      </c>
      <c r="E49" s="220"/>
      <c r="F49" s="220"/>
      <c r="G49" s="226" t="s">
        <v>287</v>
      </c>
      <c r="H49" s="220"/>
      <c r="I49" s="227">
        <f t="shared" si="9"/>
        <v>1.3</v>
      </c>
      <c r="J49" s="228" t="s">
        <v>288</v>
      </c>
      <c r="L49" s="225" t="str">
        <f t="shared" si="10"/>
        <v>แม่เมาะ</v>
      </c>
      <c r="M49" s="221"/>
      <c r="N49" s="229">
        <f t="shared" si="11"/>
        <v>1469</v>
      </c>
      <c r="O49" s="226" t="s">
        <v>65</v>
      </c>
      <c r="P49" s="230">
        <f t="shared" si="12"/>
        <v>1469</v>
      </c>
      <c r="Q49" s="231" t="s">
        <v>65</v>
      </c>
      <c r="R49" s="231"/>
      <c r="S49" s="231"/>
      <c r="T49" s="231"/>
      <c r="U49" s="231"/>
      <c r="V49" s="231"/>
      <c r="W49" s="231"/>
      <c r="X49" s="232">
        <f t="shared" si="13"/>
        <v>100</v>
      </c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</row>
    <row r="50" spans="1:112" ht="24" customHeight="1">
      <c r="A50" s="1"/>
      <c r="B50" s="1"/>
      <c r="C50" s="1"/>
      <c r="D50" s="225" t="str">
        <f t="shared" si="8"/>
        <v>เสริมงาม</v>
      </c>
      <c r="E50" s="220"/>
      <c r="F50" s="220"/>
      <c r="G50" s="226" t="s">
        <v>287</v>
      </c>
      <c r="H50" s="220"/>
      <c r="I50" s="227">
        <f t="shared" si="9"/>
        <v>0.7</v>
      </c>
      <c r="J50" s="228" t="s">
        <v>288</v>
      </c>
      <c r="L50" s="225" t="str">
        <f t="shared" si="10"/>
        <v>เสริมงาม</v>
      </c>
      <c r="M50" s="221"/>
      <c r="N50" s="229">
        <f t="shared" si="11"/>
        <v>139</v>
      </c>
      <c r="O50" s="226" t="s">
        <v>65</v>
      </c>
      <c r="P50" s="230">
        <f t="shared" si="12"/>
        <v>132</v>
      </c>
      <c r="Q50" s="231" t="s">
        <v>65</v>
      </c>
      <c r="R50" s="231"/>
      <c r="S50" s="231"/>
      <c r="T50" s="231"/>
      <c r="U50" s="231"/>
      <c r="V50" s="231"/>
      <c r="W50" s="231"/>
      <c r="X50" s="232">
        <f t="shared" si="13"/>
        <v>94.964028776978424</v>
      </c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</row>
    <row r="51" spans="1:112" ht="24" customHeight="1">
      <c r="A51" s="1"/>
      <c r="B51" s="1"/>
      <c r="C51" s="1"/>
      <c r="D51" s="225" t="str">
        <f t="shared" si="8"/>
        <v>เมืองปาน</v>
      </c>
      <c r="E51" s="220"/>
      <c r="F51" s="220"/>
      <c r="G51" s="226" t="s">
        <v>287</v>
      </c>
      <c r="H51" s="220"/>
      <c r="I51" s="227">
        <f t="shared" si="9"/>
        <v>1</v>
      </c>
      <c r="J51" s="228" t="s">
        <v>288</v>
      </c>
      <c r="L51" s="225" t="str">
        <f t="shared" si="10"/>
        <v>เมืองปาน</v>
      </c>
      <c r="M51" s="221"/>
      <c r="N51" s="229">
        <f t="shared" si="11"/>
        <v>306</v>
      </c>
      <c r="O51" s="226" t="s">
        <v>65</v>
      </c>
      <c r="P51" s="230">
        <f t="shared" si="12"/>
        <v>290</v>
      </c>
      <c r="Q51" s="231" t="s">
        <v>65</v>
      </c>
      <c r="R51" s="231"/>
      <c r="S51" s="231"/>
      <c r="T51" s="231"/>
      <c r="U51" s="231"/>
      <c r="V51" s="231"/>
      <c r="W51" s="231"/>
      <c r="X51" s="232">
        <f t="shared" si="13"/>
        <v>94.771241830065364</v>
      </c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</row>
    <row r="52" spans="1:112" ht="24" customHeight="1">
      <c r="A52" s="1"/>
      <c r="B52" s="1"/>
      <c r="C52" s="1"/>
      <c r="D52" s="225" t="str">
        <f t="shared" si="8"/>
        <v>สบปราบ</v>
      </c>
      <c r="E52" s="220"/>
      <c r="F52" s="220"/>
      <c r="G52" s="226" t="s">
        <v>287</v>
      </c>
      <c r="H52" s="220"/>
      <c r="I52" s="227">
        <f t="shared" si="9"/>
        <v>0.4</v>
      </c>
      <c r="J52" s="228" t="s">
        <v>288</v>
      </c>
      <c r="L52" s="225" t="str">
        <f t="shared" si="10"/>
        <v>สบปราบ</v>
      </c>
      <c r="M52" s="221"/>
      <c r="N52" s="229">
        <f t="shared" si="11"/>
        <v>205</v>
      </c>
      <c r="O52" s="226" t="s">
        <v>65</v>
      </c>
      <c r="P52" s="230">
        <f t="shared" si="12"/>
        <v>80</v>
      </c>
      <c r="Q52" s="231" t="s">
        <v>65</v>
      </c>
      <c r="R52" s="231"/>
      <c r="S52" s="231"/>
      <c r="T52" s="231"/>
      <c r="U52" s="231"/>
      <c r="V52" s="231"/>
      <c r="W52" s="231"/>
      <c r="X52" s="232">
        <f t="shared" si="13"/>
        <v>39.024390243902438</v>
      </c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</row>
    <row r="53" spans="1:112" ht="24" customHeight="1">
      <c r="A53" s="1"/>
      <c r="B53" s="1"/>
      <c r="C53" s="1"/>
      <c r="D53" s="225" t="str">
        <f t="shared" si="8"/>
        <v>แม่พริก</v>
      </c>
      <c r="E53" s="220"/>
      <c r="F53" s="220"/>
      <c r="G53" s="226" t="s">
        <v>287</v>
      </c>
      <c r="H53" s="220"/>
      <c r="I53" s="227">
        <f t="shared" si="9"/>
        <v>0.2</v>
      </c>
      <c r="J53" s="228" t="s">
        <v>288</v>
      </c>
      <c r="L53" s="225" t="str">
        <f t="shared" si="10"/>
        <v>แม่พริก</v>
      </c>
      <c r="M53" s="221"/>
      <c r="N53" s="229">
        <f t="shared" si="11"/>
        <v>79</v>
      </c>
      <c r="O53" s="226" t="s">
        <v>65</v>
      </c>
      <c r="P53" s="230">
        <f t="shared" si="12"/>
        <v>79</v>
      </c>
      <c r="Q53" s="231" t="s">
        <v>65</v>
      </c>
      <c r="R53" s="231"/>
      <c r="S53" s="231"/>
      <c r="T53" s="231"/>
      <c r="U53" s="231"/>
      <c r="V53" s="231"/>
      <c r="W53" s="231"/>
      <c r="X53" s="232">
        <f t="shared" si="13"/>
        <v>100</v>
      </c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</row>
    <row r="54" spans="1:112" ht="24" customHeight="1">
      <c r="A54" s="1"/>
      <c r="B54" s="1"/>
      <c r="C54" s="1"/>
      <c r="D54" s="1"/>
      <c r="E54" s="8"/>
      <c r="F54" s="8"/>
      <c r="G54" s="8"/>
      <c r="H54" s="8"/>
      <c r="I54" s="8"/>
      <c r="J54" s="8"/>
      <c r="K54" s="8"/>
      <c r="L54" s="8"/>
      <c r="M54" s="8"/>
      <c r="N54" s="229">
        <f>SUM(N41:N53)</f>
        <v>6412</v>
      </c>
      <c r="O54" s="226" t="s">
        <v>65</v>
      </c>
      <c r="P54" s="230">
        <f>SUM(P41:P53)</f>
        <v>4146</v>
      </c>
      <c r="Q54" s="231" t="s">
        <v>65</v>
      </c>
      <c r="R54" s="231"/>
      <c r="S54" s="231"/>
      <c r="T54" s="231"/>
      <c r="U54" s="231"/>
      <c r="V54" s="231"/>
      <c r="W54" s="231"/>
      <c r="X54" s="232">
        <f t="shared" si="13"/>
        <v>64.660012476606369</v>
      </c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</row>
    <row r="55" spans="1:112" ht="24" customHeight="1">
      <c r="A55" s="1"/>
      <c r="B55" s="1"/>
      <c r="C55" s="1"/>
      <c r="D55" s="1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</row>
    <row r="56" spans="1:112" ht="24" customHeight="1">
      <c r="A56" s="1"/>
      <c r="B56" s="1"/>
      <c r="C56" s="1"/>
      <c r="D56" s="1"/>
      <c r="E56" s="8"/>
      <c r="F56" s="8"/>
      <c r="G56" s="8"/>
      <c r="H56" s="8"/>
      <c r="I56" s="219" t="s">
        <v>289</v>
      </c>
      <c r="J56" s="233"/>
      <c r="K56" s="220"/>
      <c r="L56" s="220"/>
      <c r="M56" s="220"/>
      <c r="N56" s="220"/>
      <c r="O56" s="220"/>
      <c r="P56" s="234"/>
      <c r="Q56" s="235"/>
      <c r="R56" s="9"/>
      <c r="S56" s="9"/>
      <c r="T56" s="9"/>
      <c r="U56" s="9"/>
      <c r="V56" s="9"/>
      <c r="W56" s="9"/>
      <c r="X56" s="8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</row>
    <row r="57" spans="1:112" ht="24" customHeight="1">
      <c r="A57" s="1"/>
      <c r="B57" s="1"/>
      <c r="C57" s="1"/>
      <c r="D57" s="1"/>
      <c r="E57" s="8"/>
      <c r="F57" s="8"/>
      <c r="G57" s="8"/>
      <c r="H57" s="8"/>
      <c r="I57" s="236" t="s">
        <v>290</v>
      </c>
      <c r="J57" s="233"/>
      <c r="K57" s="223"/>
      <c r="L57" s="237" t="s">
        <v>98</v>
      </c>
      <c r="M57" s="237" t="s">
        <v>99</v>
      </c>
      <c r="N57" s="237" t="s">
        <v>100</v>
      </c>
      <c r="O57" s="237" t="s">
        <v>101</v>
      </c>
      <c r="P57" s="281" t="s">
        <v>68</v>
      </c>
      <c r="Q57" s="245"/>
      <c r="R57" s="215"/>
      <c r="S57" s="215"/>
      <c r="T57" s="215"/>
      <c r="U57" s="215"/>
      <c r="V57" s="215"/>
      <c r="W57" s="215"/>
      <c r="X57" s="8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</row>
    <row r="58" spans="1:112" ht="24" customHeight="1">
      <c r="A58" s="1"/>
      <c r="B58" s="1"/>
      <c r="C58" s="1"/>
      <c r="D58" s="1"/>
      <c r="E58" s="8"/>
      <c r="F58" s="8"/>
      <c r="G58" s="8"/>
      <c r="H58" s="8"/>
      <c r="I58" s="219" t="s">
        <v>291</v>
      </c>
      <c r="J58" s="233"/>
      <c r="K58" s="221"/>
      <c r="L58" s="238">
        <f t="shared" ref="L58:O58" si="14">N9</f>
        <v>411380</v>
      </c>
      <c r="M58" s="238">
        <f t="shared" si="14"/>
        <v>507070</v>
      </c>
      <c r="N58" s="238">
        <f t="shared" si="14"/>
        <v>394770</v>
      </c>
      <c r="O58" s="238">
        <f t="shared" si="14"/>
        <v>396800</v>
      </c>
      <c r="P58" s="280">
        <f t="shared" ref="P58:P62" si="15">SUM(L58:O58)</f>
        <v>1710020</v>
      </c>
      <c r="Q58" s="245"/>
      <c r="R58" s="239"/>
      <c r="S58" s="239"/>
      <c r="T58" s="239"/>
      <c r="U58" s="239"/>
      <c r="V58" s="239"/>
      <c r="W58" s="239"/>
      <c r="X58" s="8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</row>
    <row r="59" spans="1:112" ht="24" customHeight="1">
      <c r="A59" s="1"/>
      <c r="B59" s="1"/>
      <c r="C59" s="1"/>
      <c r="D59" s="1"/>
      <c r="E59" s="8"/>
      <c r="F59" s="8"/>
      <c r="G59" s="8"/>
      <c r="H59" s="8"/>
      <c r="I59" s="219" t="s">
        <v>292</v>
      </c>
      <c r="J59" s="233"/>
      <c r="K59" s="221"/>
      <c r="L59" s="240">
        <f t="shared" ref="L59:O59" si="16">AM9</f>
        <v>152000</v>
      </c>
      <c r="M59" s="240">
        <f t="shared" si="16"/>
        <v>1010000</v>
      </c>
      <c r="N59" s="240">
        <f t="shared" si="16"/>
        <v>71800</v>
      </c>
      <c r="O59" s="240">
        <f t="shared" si="16"/>
        <v>66600</v>
      </c>
      <c r="P59" s="280">
        <f t="shared" si="15"/>
        <v>1300400</v>
      </c>
      <c r="Q59" s="245"/>
      <c r="R59" s="239"/>
      <c r="S59" s="239"/>
      <c r="T59" s="239"/>
      <c r="U59" s="239"/>
      <c r="V59" s="239"/>
      <c r="W59" s="239"/>
      <c r="X59" s="8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</row>
    <row r="60" spans="1:112" ht="24" customHeight="1">
      <c r="A60" s="1"/>
      <c r="B60" s="1"/>
      <c r="C60" s="1"/>
      <c r="D60" s="1"/>
      <c r="E60" s="8"/>
      <c r="F60" s="8"/>
      <c r="G60" s="8"/>
      <c r="H60" s="8"/>
      <c r="I60" s="219" t="s">
        <v>293</v>
      </c>
      <c r="J60" s="233"/>
      <c r="K60" s="221"/>
      <c r="L60" s="240">
        <f t="shared" ref="L60:O60" si="17">BA9</f>
        <v>658000</v>
      </c>
      <c r="M60" s="240">
        <f t="shared" si="17"/>
        <v>887150</v>
      </c>
      <c r="N60" s="240">
        <f t="shared" si="17"/>
        <v>365500</v>
      </c>
      <c r="O60" s="240">
        <f t="shared" si="17"/>
        <v>388990</v>
      </c>
      <c r="P60" s="280">
        <f t="shared" si="15"/>
        <v>2299640</v>
      </c>
      <c r="Q60" s="245"/>
      <c r="R60" s="239"/>
      <c r="S60" s="239"/>
      <c r="T60" s="239"/>
      <c r="U60" s="239"/>
      <c r="V60" s="239"/>
      <c r="W60" s="239"/>
      <c r="X60" s="8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</row>
    <row r="61" spans="1:112" ht="24" customHeight="1">
      <c r="A61" s="1"/>
      <c r="B61" s="1"/>
      <c r="C61" s="1"/>
      <c r="D61" s="1"/>
      <c r="E61" s="8"/>
      <c r="F61" s="8"/>
      <c r="G61" s="8"/>
      <c r="H61" s="8"/>
      <c r="I61" s="219" t="s">
        <v>294</v>
      </c>
      <c r="J61" s="233"/>
      <c r="K61" s="221"/>
      <c r="L61" s="238">
        <f t="shared" ref="L61:O61" si="18">BN9</f>
        <v>245050</v>
      </c>
      <c r="M61" s="238">
        <f t="shared" si="18"/>
        <v>427150</v>
      </c>
      <c r="N61" s="238">
        <f t="shared" si="18"/>
        <v>86400</v>
      </c>
      <c r="O61" s="238">
        <f t="shared" si="18"/>
        <v>34995</v>
      </c>
      <c r="P61" s="280">
        <f t="shared" si="15"/>
        <v>793595</v>
      </c>
      <c r="Q61" s="245"/>
      <c r="R61" s="239"/>
      <c r="S61" s="239"/>
      <c r="T61" s="239"/>
      <c r="U61" s="239"/>
      <c r="V61" s="239"/>
      <c r="W61" s="239"/>
      <c r="X61" s="8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</row>
    <row r="62" spans="1:112" ht="24" customHeight="1">
      <c r="A62" s="1"/>
      <c r="B62" s="1"/>
      <c r="C62" s="1"/>
      <c r="D62" s="1"/>
      <c r="E62" s="8"/>
      <c r="F62" s="8"/>
      <c r="G62" s="8"/>
      <c r="H62" s="8"/>
      <c r="I62" s="219"/>
      <c r="J62" s="233"/>
      <c r="K62" s="228" t="s">
        <v>68</v>
      </c>
      <c r="L62" s="240">
        <f t="shared" ref="L62:O62" si="19">SUM(L58:L61)</f>
        <v>1466430</v>
      </c>
      <c r="M62" s="240">
        <f t="shared" si="19"/>
        <v>2831370</v>
      </c>
      <c r="N62" s="240">
        <f t="shared" si="19"/>
        <v>918470</v>
      </c>
      <c r="O62" s="240">
        <f t="shared" si="19"/>
        <v>887385</v>
      </c>
      <c r="P62" s="280">
        <f t="shared" si="15"/>
        <v>6103655</v>
      </c>
      <c r="Q62" s="245"/>
      <c r="R62" s="239"/>
      <c r="S62" s="239"/>
      <c r="T62" s="239"/>
      <c r="U62" s="239"/>
      <c r="V62" s="239"/>
      <c r="W62" s="239"/>
      <c r="X62" s="8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</row>
    <row r="63" spans="1:112" ht="24" customHeight="1">
      <c r="A63" s="1"/>
      <c r="B63" s="1"/>
      <c r="C63" s="1"/>
      <c r="D63" s="1"/>
      <c r="E63" s="8"/>
      <c r="F63" s="8"/>
      <c r="G63" s="8"/>
      <c r="H63" s="8"/>
      <c r="I63" s="8"/>
      <c r="J63" s="1"/>
      <c r="K63" s="8"/>
      <c r="L63" s="241" t="s">
        <v>295</v>
      </c>
      <c r="M63" s="242">
        <f t="shared" ref="M63:O63" si="20">(M62-L62)*100/L62</f>
        <v>93.079110492829528</v>
      </c>
      <c r="N63" s="242">
        <f t="shared" si="20"/>
        <v>-67.560933399732292</v>
      </c>
      <c r="O63" s="242">
        <f t="shared" si="20"/>
        <v>-3.3844328067329363</v>
      </c>
      <c r="X63" s="8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</row>
    <row r="64" spans="1:112" ht="24" customHeight="1">
      <c r="A64" s="1"/>
      <c r="B64" s="1"/>
      <c r="C64" s="1"/>
      <c r="D64" s="1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</row>
    <row r="65" spans="1:112" ht="24" customHeight="1">
      <c r="A65" s="1"/>
      <c r="B65" s="1"/>
      <c r="C65" s="1"/>
      <c r="D65" s="1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</row>
    <row r="66" spans="1:112" ht="24" customHeight="1">
      <c r="A66" s="1"/>
      <c r="B66" s="1"/>
      <c r="C66" s="1"/>
      <c r="D66" s="1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</row>
    <row r="67" spans="1:112" ht="24" customHeight="1">
      <c r="A67" s="1"/>
      <c r="B67" s="1"/>
      <c r="C67" s="1"/>
      <c r="D67" s="1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</row>
    <row r="68" spans="1:112" ht="24" customHeight="1">
      <c r="A68" s="1"/>
      <c r="B68" s="1"/>
      <c r="C68" s="1"/>
      <c r="D68" s="1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</row>
    <row r="69" spans="1:112" ht="24" customHeight="1">
      <c r="A69" s="1"/>
      <c r="B69" s="1"/>
      <c r="C69" s="1"/>
      <c r="D69" s="1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</row>
    <row r="70" spans="1:112" ht="24" customHeight="1">
      <c r="A70" s="1"/>
      <c r="B70" s="1"/>
      <c r="C70" s="1"/>
      <c r="D70" s="1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</row>
    <row r="71" spans="1:112" ht="24" customHeight="1">
      <c r="A71" s="1"/>
      <c r="B71" s="1"/>
      <c r="C71" s="1"/>
      <c r="D71" s="1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</row>
    <row r="72" spans="1:112" ht="24" customHeight="1">
      <c r="A72" s="1"/>
      <c r="B72" s="1"/>
      <c r="C72" s="1"/>
      <c r="D72" s="1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</row>
    <row r="73" spans="1:112" ht="24" customHeight="1">
      <c r="A73" s="1"/>
      <c r="B73" s="1"/>
      <c r="C73" s="1"/>
      <c r="D73" s="1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</row>
    <row r="74" spans="1:112" ht="24" customHeight="1">
      <c r="A74" s="1"/>
      <c r="B74" s="1"/>
      <c r="C74" s="1"/>
      <c r="D74" s="1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</row>
    <row r="75" spans="1:112" ht="24" customHeight="1">
      <c r="A75" s="1"/>
      <c r="B75" s="1"/>
      <c r="C75" s="1"/>
      <c r="D75" s="1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</row>
    <row r="76" spans="1:112" ht="24" customHeight="1">
      <c r="A76" s="1"/>
      <c r="B76" s="1"/>
      <c r="C76" s="1"/>
      <c r="D76" s="1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</row>
    <row r="77" spans="1:112" ht="24" customHeight="1">
      <c r="A77" s="1"/>
      <c r="B77" s="1"/>
      <c r="C77" s="1"/>
      <c r="D77" s="1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</row>
    <row r="78" spans="1:112" ht="24" customHeight="1">
      <c r="A78" s="1"/>
      <c r="B78" s="1"/>
      <c r="C78" s="1"/>
      <c r="D78" s="1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</row>
    <row r="79" spans="1:112" ht="24" customHeight="1">
      <c r="A79" s="1"/>
      <c r="B79" s="1"/>
      <c r="C79" s="1"/>
      <c r="D79" s="1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</row>
    <row r="80" spans="1:112" ht="24" customHeight="1">
      <c r="A80" s="1"/>
      <c r="B80" s="1"/>
      <c r="C80" s="1"/>
      <c r="D80" s="1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</row>
    <row r="81" spans="1:112" ht="24" customHeight="1">
      <c r="A81" s="1"/>
      <c r="B81" s="1"/>
      <c r="C81" s="1"/>
      <c r="D81" s="1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</row>
    <row r="82" spans="1:112" ht="24" customHeight="1">
      <c r="A82" s="1"/>
      <c r="B82" s="1"/>
      <c r="C82" s="1"/>
      <c r="D82" s="1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</row>
    <row r="83" spans="1:112" ht="24" customHeight="1">
      <c r="A83" s="1"/>
      <c r="B83" s="1"/>
      <c r="C83" s="1"/>
      <c r="D83" s="1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</row>
    <row r="84" spans="1:112" ht="24" customHeight="1">
      <c r="A84" s="1"/>
      <c r="B84" s="1"/>
      <c r="C84" s="1"/>
      <c r="D84" s="1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</row>
    <row r="85" spans="1:112" ht="24" customHeight="1">
      <c r="A85" s="1"/>
      <c r="B85" s="1"/>
      <c r="C85" s="1"/>
      <c r="D85" s="1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</row>
    <row r="86" spans="1:112" ht="24" customHeight="1">
      <c r="A86" s="1"/>
      <c r="B86" s="1"/>
      <c r="C86" s="1"/>
      <c r="D86" s="1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</row>
    <row r="87" spans="1:112" ht="24" customHeight="1">
      <c r="A87" s="1"/>
      <c r="B87" s="1"/>
      <c r="C87" s="1"/>
      <c r="D87" s="1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</row>
    <row r="88" spans="1:112" ht="24" customHeight="1">
      <c r="A88" s="1"/>
      <c r="B88" s="1"/>
      <c r="C88" s="1"/>
      <c r="D88" s="1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</row>
    <row r="89" spans="1:112" ht="24" customHeight="1">
      <c r="A89" s="1"/>
      <c r="B89" s="1"/>
      <c r="C89" s="1"/>
      <c r="D89" s="1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</row>
    <row r="90" spans="1:112" ht="24" customHeight="1">
      <c r="A90" s="1"/>
      <c r="B90" s="1"/>
      <c r="C90" s="1"/>
      <c r="D90" s="1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</row>
    <row r="91" spans="1:112" ht="24" customHeight="1">
      <c r="A91" s="1"/>
      <c r="B91" s="1"/>
      <c r="C91" s="1"/>
      <c r="D91" s="1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</row>
    <row r="92" spans="1:112" ht="24" customHeight="1">
      <c r="A92" s="1"/>
      <c r="B92" s="1"/>
      <c r="C92" s="1"/>
      <c r="D92" s="1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</row>
    <row r="93" spans="1:112" ht="24" customHeight="1">
      <c r="A93" s="1"/>
      <c r="B93" s="1"/>
      <c r="C93" s="1"/>
      <c r="D93" s="1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</row>
    <row r="94" spans="1:112" ht="24" customHeight="1">
      <c r="A94" s="1"/>
      <c r="B94" s="1"/>
      <c r="C94" s="1"/>
      <c r="D94" s="1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</row>
    <row r="95" spans="1:112" ht="24" customHeight="1">
      <c r="A95" s="1"/>
      <c r="B95" s="1"/>
      <c r="C95" s="1"/>
      <c r="D95" s="1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</row>
    <row r="96" spans="1:112" ht="24" customHeight="1">
      <c r="A96" s="1"/>
      <c r="B96" s="1"/>
      <c r="C96" s="1"/>
      <c r="D96" s="1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</row>
    <row r="97" spans="1:112" ht="24" customHeight="1">
      <c r="A97" s="1"/>
      <c r="B97" s="1"/>
      <c r="C97" s="1"/>
      <c r="D97" s="1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</row>
    <row r="98" spans="1:112" ht="24" customHeight="1">
      <c r="A98" s="1"/>
      <c r="B98" s="1"/>
      <c r="C98" s="1"/>
      <c r="D98" s="1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</row>
    <row r="99" spans="1:112" ht="24" customHeight="1">
      <c r="A99" s="1"/>
      <c r="B99" s="1"/>
      <c r="C99" s="1"/>
      <c r="D99" s="1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</row>
    <row r="100" spans="1:112" ht="24" customHeight="1">
      <c r="A100" s="1"/>
      <c r="B100" s="1"/>
      <c r="C100" s="1"/>
      <c r="D100" s="1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</row>
    <row r="101" spans="1:112" ht="24" customHeight="1">
      <c r="A101" s="1"/>
      <c r="B101" s="1"/>
      <c r="C101" s="1"/>
      <c r="D101" s="1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</row>
    <row r="102" spans="1:112" ht="24" customHeight="1">
      <c r="A102" s="1"/>
      <c r="B102" s="1"/>
      <c r="C102" s="1"/>
      <c r="D102" s="1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</row>
    <row r="103" spans="1:112" ht="24" customHeight="1">
      <c r="A103" s="1"/>
      <c r="B103" s="1"/>
      <c r="C103" s="1"/>
      <c r="D103" s="1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</row>
    <row r="104" spans="1:112" ht="24" customHeight="1">
      <c r="A104" s="1"/>
      <c r="B104" s="1"/>
      <c r="C104" s="1"/>
      <c r="D104" s="1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</row>
    <row r="105" spans="1:112" ht="24" customHeight="1">
      <c r="A105" s="1"/>
      <c r="B105" s="1"/>
      <c r="C105" s="1"/>
      <c r="D105" s="1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</row>
    <row r="106" spans="1:112" ht="24" customHeight="1">
      <c r="A106" s="1"/>
      <c r="B106" s="1"/>
      <c r="C106" s="1"/>
      <c r="D106" s="1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</row>
    <row r="107" spans="1:112" ht="24" customHeight="1">
      <c r="A107" s="1"/>
      <c r="B107" s="1"/>
      <c r="C107" s="1"/>
      <c r="D107" s="1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</row>
    <row r="108" spans="1:112" ht="24" customHeight="1">
      <c r="A108" s="1"/>
      <c r="B108" s="1"/>
      <c r="C108" s="1"/>
      <c r="D108" s="1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</row>
    <row r="109" spans="1:112" ht="24" customHeight="1">
      <c r="A109" s="1"/>
      <c r="B109" s="1"/>
      <c r="C109" s="1"/>
      <c r="D109" s="1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</row>
    <row r="110" spans="1:112" ht="24" customHeight="1">
      <c r="A110" s="1"/>
      <c r="B110" s="1"/>
      <c r="C110" s="1"/>
      <c r="D110" s="1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</row>
    <row r="111" spans="1:112" ht="24" customHeight="1">
      <c r="A111" s="1"/>
      <c r="B111" s="1"/>
      <c r="C111" s="1"/>
      <c r="D111" s="1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</row>
    <row r="112" spans="1:112" ht="24" customHeight="1">
      <c r="A112" s="1"/>
      <c r="B112" s="1"/>
      <c r="C112" s="1"/>
      <c r="D112" s="1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</row>
    <row r="113" spans="1:112" ht="24" customHeight="1">
      <c r="A113" s="1"/>
      <c r="B113" s="1"/>
      <c r="C113" s="1"/>
      <c r="D113" s="1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</row>
    <row r="114" spans="1:112" ht="24" customHeight="1">
      <c r="A114" s="1"/>
      <c r="B114" s="1"/>
      <c r="C114" s="1"/>
      <c r="D114" s="1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</row>
    <row r="115" spans="1:112" ht="24" customHeight="1">
      <c r="A115" s="1"/>
      <c r="B115" s="1"/>
      <c r="C115" s="1"/>
      <c r="D115" s="1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</row>
    <row r="116" spans="1:112" ht="24" customHeight="1">
      <c r="A116" s="1"/>
      <c r="B116" s="1"/>
      <c r="C116" s="1"/>
      <c r="D116" s="1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</row>
    <row r="117" spans="1:112" ht="24" customHeight="1">
      <c r="A117" s="1"/>
      <c r="B117" s="1"/>
      <c r="C117" s="1"/>
      <c r="D117" s="1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</row>
    <row r="118" spans="1:112" ht="24" customHeight="1">
      <c r="A118" s="1"/>
      <c r="B118" s="1"/>
      <c r="C118" s="1"/>
      <c r="D118" s="1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</row>
    <row r="119" spans="1:112" ht="24" customHeight="1">
      <c r="A119" s="1"/>
      <c r="B119" s="1"/>
      <c r="C119" s="1"/>
      <c r="D119" s="1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</row>
    <row r="120" spans="1:112" ht="24" customHeight="1">
      <c r="A120" s="1"/>
      <c r="B120" s="1"/>
      <c r="C120" s="1"/>
      <c r="D120" s="1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</row>
    <row r="121" spans="1:112" ht="24" customHeight="1">
      <c r="A121" s="1"/>
      <c r="B121" s="1"/>
      <c r="C121" s="1"/>
      <c r="D121" s="1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</row>
    <row r="122" spans="1:112" ht="24" customHeight="1">
      <c r="A122" s="1"/>
      <c r="B122" s="1"/>
      <c r="C122" s="1"/>
      <c r="D122" s="1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</row>
    <row r="123" spans="1:112" ht="24" customHeight="1">
      <c r="A123" s="1"/>
      <c r="B123" s="1"/>
      <c r="C123" s="1"/>
      <c r="D123" s="1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</row>
    <row r="124" spans="1:112" ht="24" customHeight="1">
      <c r="A124" s="1"/>
      <c r="B124" s="1"/>
      <c r="C124" s="1"/>
      <c r="D124" s="1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</row>
    <row r="125" spans="1:112" ht="24" customHeight="1">
      <c r="A125" s="1"/>
      <c r="B125" s="1"/>
      <c r="C125" s="1"/>
      <c r="D125" s="1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</row>
    <row r="126" spans="1:112" ht="24" customHeight="1">
      <c r="A126" s="1"/>
      <c r="B126" s="1"/>
      <c r="C126" s="1"/>
      <c r="D126" s="1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</row>
    <row r="127" spans="1:112" ht="24" customHeight="1">
      <c r="A127" s="1"/>
      <c r="B127" s="1"/>
      <c r="C127" s="1"/>
      <c r="D127" s="1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</row>
    <row r="128" spans="1:112" ht="24" customHeight="1">
      <c r="A128" s="1"/>
      <c r="B128" s="1"/>
      <c r="C128" s="1"/>
      <c r="D128" s="1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</row>
    <row r="129" spans="1:112" ht="24" customHeight="1">
      <c r="A129" s="1"/>
      <c r="B129" s="1"/>
      <c r="C129" s="1"/>
      <c r="D129" s="1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</row>
    <row r="130" spans="1:112" ht="24" customHeight="1">
      <c r="A130" s="1"/>
      <c r="B130" s="1"/>
      <c r="C130" s="1"/>
      <c r="D130" s="1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</row>
    <row r="131" spans="1:112" ht="24" customHeight="1">
      <c r="A131" s="1"/>
      <c r="B131" s="1"/>
      <c r="C131" s="1"/>
      <c r="D131" s="1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</row>
    <row r="132" spans="1:112" ht="24" customHeight="1">
      <c r="A132" s="1"/>
      <c r="B132" s="1"/>
      <c r="C132" s="1"/>
      <c r="D132" s="1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</row>
    <row r="133" spans="1:112" ht="24" customHeight="1">
      <c r="A133" s="1"/>
      <c r="B133" s="1"/>
      <c r="C133" s="1"/>
      <c r="D133" s="1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</row>
    <row r="134" spans="1:112" ht="24" customHeight="1">
      <c r="A134" s="1"/>
      <c r="B134" s="1"/>
      <c r="C134" s="1"/>
      <c r="D134" s="1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</row>
    <row r="135" spans="1:112" ht="24" customHeight="1">
      <c r="A135" s="1"/>
      <c r="B135" s="1"/>
      <c r="C135" s="1"/>
      <c r="D135" s="1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</row>
    <row r="136" spans="1:112" ht="24" customHeight="1">
      <c r="A136" s="1"/>
      <c r="B136" s="1"/>
      <c r="C136" s="1"/>
      <c r="D136" s="1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</row>
    <row r="137" spans="1:112" ht="24" customHeight="1">
      <c r="A137" s="1"/>
      <c r="B137" s="1"/>
      <c r="C137" s="1"/>
      <c r="D137" s="1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</row>
    <row r="138" spans="1:112" ht="24" customHeight="1">
      <c r="A138" s="1"/>
      <c r="B138" s="1"/>
      <c r="C138" s="1"/>
      <c r="D138" s="1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</row>
    <row r="139" spans="1:112" ht="24" customHeight="1">
      <c r="A139" s="1"/>
      <c r="B139" s="1"/>
      <c r="C139" s="1"/>
      <c r="D139" s="1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</row>
    <row r="140" spans="1:112" ht="24" customHeight="1">
      <c r="A140" s="1"/>
      <c r="B140" s="1"/>
      <c r="C140" s="1"/>
      <c r="D140" s="1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</row>
    <row r="141" spans="1:112" ht="24" customHeight="1">
      <c r="A141" s="1"/>
      <c r="B141" s="1"/>
      <c r="C141" s="1"/>
      <c r="D141" s="1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</row>
    <row r="142" spans="1:112" ht="24" customHeight="1">
      <c r="A142" s="1"/>
      <c r="B142" s="1"/>
      <c r="C142" s="1"/>
      <c r="D142" s="1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</row>
    <row r="143" spans="1:112" ht="24" customHeight="1">
      <c r="A143" s="1"/>
      <c r="B143" s="1"/>
      <c r="C143" s="1"/>
      <c r="D143" s="1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</row>
    <row r="144" spans="1:112" ht="24" customHeight="1">
      <c r="A144" s="1"/>
      <c r="B144" s="1"/>
      <c r="C144" s="1"/>
      <c r="D144" s="1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</row>
    <row r="145" spans="1:112" ht="24" customHeight="1">
      <c r="A145" s="1"/>
      <c r="B145" s="1"/>
      <c r="C145" s="1"/>
      <c r="D145" s="1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</row>
    <row r="146" spans="1:112" ht="24" customHeight="1">
      <c r="A146" s="1"/>
      <c r="B146" s="1"/>
      <c r="C146" s="1"/>
      <c r="D146" s="1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</row>
    <row r="147" spans="1:112" ht="24" customHeight="1">
      <c r="A147" s="1"/>
      <c r="B147" s="1"/>
      <c r="C147" s="1"/>
      <c r="D147" s="1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</row>
    <row r="148" spans="1:112" ht="24" customHeight="1">
      <c r="A148" s="1"/>
      <c r="B148" s="1"/>
      <c r="C148" s="1"/>
      <c r="D148" s="1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</row>
    <row r="149" spans="1:112" ht="24" customHeight="1">
      <c r="A149" s="1"/>
      <c r="B149" s="1"/>
      <c r="C149" s="1"/>
      <c r="D149" s="1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</row>
    <row r="150" spans="1:112" ht="24" customHeight="1">
      <c r="A150" s="1"/>
      <c r="B150" s="1"/>
      <c r="C150" s="1"/>
      <c r="D150" s="1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</row>
    <row r="151" spans="1:112" ht="24" customHeight="1">
      <c r="A151" s="1"/>
      <c r="B151" s="1"/>
      <c r="C151" s="1"/>
      <c r="D151" s="1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</row>
    <row r="152" spans="1:112" ht="24" customHeight="1">
      <c r="A152" s="1"/>
      <c r="B152" s="1"/>
      <c r="C152" s="1"/>
      <c r="D152" s="1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</row>
    <row r="153" spans="1:112" ht="24" customHeight="1">
      <c r="A153" s="1"/>
      <c r="B153" s="1"/>
      <c r="C153" s="1"/>
      <c r="D153" s="1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</row>
    <row r="154" spans="1:112" ht="24" customHeight="1">
      <c r="A154" s="1"/>
      <c r="B154" s="1"/>
      <c r="C154" s="1"/>
      <c r="D154" s="1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</row>
    <row r="155" spans="1:112" ht="24" customHeight="1">
      <c r="A155" s="1"/>
      <c r="B155" s="1"/>
      <c r="C155" s="1"/>
      <c r="D155" s="1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</row>
    <row r="156" spans="1:112" ht="24" customHeight="1">
      <c r="A156" s="1"/>
      <c r="B156" s="1"/>
      <c r="C156" s="1"/>
      <c r="D156" s="1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</row>
    <row r="157" spans="1:112" ht="24" customHeight="1">
      <c r="A157" s="1"/>
      <c r="B157" s="1"/>
      <c r="C157" s="1"/>
      <c r="D157" s="1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</row>
    <row r="158" spans="1:112" ht="24" customHeight="1">
      <c r="A158" s="1"/>
      <c r="B158" s="1"/>
      <c r="C158" s="1"/>
      <c r="D158" s="1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</row>
    <row r="159" spans="1:112" ht="24" customHeight="1">
      <c r="A159" s="1"/>
      <c r="B159" s="1"/>
      <c r="C159" s="1"/>
      <c r="D159" s="1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</row>
    <row r="160" spans="1:112" ht="24" customHeight="1">
      <c r="A160" s="1"/>
      <c r="B160" s="1"/>
      <c r="C160" s="1"/>
      <c r="D160" s="1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</row>
    <row r="161" spans="1:112" ht="24" customHeight="1">
      <c r="A161" s="1"/>
      <c r="B161" s="1"/>
      <c r="C161" s="1"/>
      <c r="D161" s="1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</row>
    <row r="162" spans="1:112" ht="24" customHeight="1">
      <c r="A162" s="1"/>
      <c r="B162" s="1"/>
      <c r="C162" s="1"/>
      <c r="D162" s="1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</row>
    <row r="163" spans="1:112" ht="24" customHeight="1">
      <c r="A163" s="1"/>
      <c r="B163" s="1"/>
      <c r="C163" s="1"/>
      <c r="D163" s="1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</row>
    <row r="164" spans="1:112" ht="24" customHeight="1">
      <c r="A164" s="1"/>
      <c r="B164" s="1"/>
      <c r="C164" s="1"/>
      <c r="D164" s="1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</row>
    <row r="165" spans="1:112" ht="24" customHeight="1">
      <c r="A165" s="1"/>
      <c r="B165" s="1"/>
      <c r="C165" s="1"/>
      <c r="D165" s="1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</row>
    <row r="166" spans="1:112" ht="24" customHeight="1">
      <c r="A166" s="1"/>
      <c r="B166" s="1"/>
      <c r="C166" s="1"/>
      <c r="D166" s="1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</row>
    <row r="167" spans="1:112" ht="24" customHeight="1">
      <c r="A167" s="1"/>
      <c r="B167" s="1"/>
      <c r="C167" s="1"/>
      <c r="D167" s="1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</row>
    <row r="168" spans="1:112" ht="24" customHeight="1">
      <c r="A168" s="1"/>
      <c r="B168" s="1"/>
      <c r="C168" s="1"/>
      <c r="D168" s="1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</row>
    <row r="169" spans="1:112" ht="24" customHeight="1">
      <c r="A169" s="1"/>
      <c r="B169" s="1"/>
      <c r="C169" s="1"/>
      <c r="D169" s="1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</row>
    <row r="170" spans="1:112" ht="24" customHeight="1">
      <c r="A170" s="1"/>
      <c r="B170" s="1"/>
      <c r="C170" s="1"/>
      <c r="D170" s="1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</row>
    <row r="171" spans="1:112" ht="24" customHeight="1">
      <c r="A171" s="1"/>
      <c r="B171" s="1"/>
      <c r="C171" s="1"/>
      <c r="D171" s="1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</row>
    <row r="172" spans="1:112" ht="24" customHeight="1">
      <c r="A172" s="1"/>
      <c r="B172" s="1"/>
      <c r="C172" s="1"/>
      <c r="D172" s="1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</row>
    <row r="173" spans="1:112" ht="24" customHeight="1">
      <c r="A173" s="1"/>
      <c r="B173" s="1"/>
      <c r="C173" s="1"/>
      <c r="D173" s="1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</row>
    <row r="174" spans="1:112" ht="24" customHeight="1">
      <c r="A174" s="1"/>
      <c r="B174" s="1"/>
      <c r="C174" s="1"/>
      <c r="D174" s="1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</row>
    <row r="175" spans="1:112" ht="24" customHeight="1">
      <c r="A175" s="1"/>
      <c r="B175" s="1"/>
      <c r="C175" s="1"/>
      <c r="D175" s="1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</row>
    <row r="176" spans="1:112" ht="24" customHeight="1">
      <c r="A176" s="1"/>
      <c r="B176" s="1"/>
      <c r="C176" s="1"/>
      <c r="D176" s="1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</row>
    <row r="177" spans="1:112" ht="24" customHeight="1">
      <c r="A177" s="1"/>
      <c r="B177" s="1"/>
      <c r="C177" s="1"/>
      <c r="D177" s="1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</row>
    <row r="178" spans="1:112" ht="24" customHeight="1">
      <c r="A178" s="1"/>
      <c r="B178" s="1"/>
      <c r="C178" s="1"/>
      <c r="D178" s="1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</row>
    <row r="179" spans="1:112" ht="24" customHeight="1">
      <c r="A179" s="1"/>
      <c r="B179" s="1"/>
      <c r="C179" s="1"/>
      <c r="D179" s="1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</row>
    <row r="180" spans="1:112" ht="24" customHeight="1">
      <c r="A180" s="1"/>
      <c r="B180" s="1"/>
      <c r="C180" s="1"/>
      <c r="D180" s="1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</row>
    <row r="181" spans="1:112" ht="24" customHeight="1">
      <c r="A181" s="1"/>
      <c r="B181" s="1"/>
      <c r="C181" s="1"/>
      <c r="D181" s="1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</row>
    <row r="182" spans="1:112" ht="24" customHeight="1">
      <c r="A182" s="1"/>
      <c r="B182" s="1"/>
      <c r="C182" s="1"/>
      <c r="D182" s="1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</row>
    <row r="183" spans="1:112" ht="24" customHeight="1">
      <c r="A183" s="1"/>
      <c r="B183" s="1"/>
      <c r="C183" s="1"/>
      <c r="D183" s="1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</row>
    <row r="184" spans="1:112" ht="24" customHeight="1">
      <c r="A184" s="1"/>
      <c r="B184" s="1"/>
      <c r="C184" s="1"/>
      <c r="D184" s="1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</row>
    <row r="185" spans="1:112" ht="24" customHeight="1">
      <c r="A185" s="1"/>
      <c r="B185" s="1"/>
      <c r="C185" s="1"/>
      <c r="D185" s="1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</row>
    <row r="186" spans="1:112" ht="24" customHeight="1">
      <c r="A186" s="1"/>
      <c r="B186" s="1"/>
      <c r="C186" s="1"/>
      <c r="D186" s="1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</row>
    <row r="187" spans="1:112" ht="24" customHeight="1">
      <c r="A187" s="1"/>
      <c r="B187" s="1"/>
      <c r="C187" s="1"/>
      <c r="D187" s="1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</row>
    <row r="188" spans="1:112" ht="24" customHeight="1">
      <c r="A188" s="1"/>
      <c r="B188" s="1"/>
      <c r="C188" s="1"/>
      <c r="D188" s="1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</row>
    <row r="189" spans="1:112" ht="24" customHeight="1">
      <c r="A189" s="1"/>
      <c r="B189" s="1"/>
      <c r="C189" s="1"/>
      <c r="D189" s="1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</row>
    <row r="190" spans="1:112" ht="24" customHeight="1">
      <c r="A190" s="1"/>
      <c r="B190" s="1"/>
      <c r="C190" s="1"/>
      <c r="D190" s="1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</row>
    <row r="191" spans="1:112" ht="24" customHeight="1">
      <c r="A191" s="1"/>
      <c r="B191" s="1"/>
      <c r="C191" s="1"/>
      <c r="D191" s="1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</row>
    <row r="192" spans="1:112" ht="24" customHeight="1">
      <c r="A192" s="1"/>
      <c r="B192" s="1"/>
      <c r="C192" s="1"/>
      <c r="D192" s="1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</row>
    <row r="193" spans="1:112" ht="24" customHeight="1">
      <c r="A193" s="1"/>
      <c r="B193" s="1"/>
      <c r="C193" s="1"/>
      <c r="D193" s="1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</row>
    <row r="194" spans="1:112" ht="24" customHeight="1">
      <c r="A194" s="1"/>
      <c r="B194" s="1"/>
      <c r="C194" s="1"/>
      <c r="D194" s="1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</row>
    <row r="195" spans="1:112" ht="24" customHeight="1">
      <c r="A195" s="1"/>
      <c r="B195" s="1"/>
      <c r="C195" s="1"/>
      <c r="D195" s="1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</row>
    <row r="196" spans="1:112" ht="24" customHeight="1">
      <c r="A196" s="1"/>
      <c r="B196" s="1"/>
      <c r="C196" s="1"/>
      <c r="D196" s="1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</row>
    <row r="197" spans="1:112" ht="24" customHeight="1">
      <c r="A197" s="1"/>
      <c r="B197" s="1"/>
      <c r="C197" s="1"/>
      <c r="D197" s="1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</row>
    <row r="198" spans="1:112" ht="24" customHeight="1">
      <c r="A198" s="1"/>
      <c r="B198" s="1"/>
      <c r="C198" s="1"/>
      <c r="D198" s="1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</row>
    <row r="199" spans="1:112" ht="24" customHeight="1">
      <c r="A199" s="1"/>
      <c r="B199" s="1"/>
      <c r="C199" s="1"/>
      <c r="D199" s="1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</row>
    <row r="200" spans="1:112" ht="24" customHeight="1">
      <c r="A200" s="1"/>
      <c r="B200" s="1"/>
      <c r="C200" s="1"/>
      <c r="D200" s="1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</row>
    <row r="201" spans="1:112" ht="24" customHeight="1">
      <c r="A201" s="1"/>
      <c r="B201" s="1"/>
      <c r="C201" s="1"/>
      <c r="D201" s="1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</row>
    <row r="202" spans="1:112" ht="24" customHeight="1">
      <c r="A202" s="1"/>
      <c r="B202" s="1"/>
      <c r="C202" s="1"/>
      <c r="D202" s="1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</row>
    <row r="203" spans="1:112" ht="24" customHeight="1">
      <c r="A203" s="1"/>
      <c r="B203" s="1"/>
      <c r="C203" s="1"/>
      <c r="D203" s="1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</row>
    <row r="204" spans="1:112" ht="24" customHeight="1">
      <c r="A204" s="1"/>
      <c r="B204" s="1"/>
      <c r="C204" s="1"/>
      <c r="D204" s="1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</row>
    <row r="205" spans="1:112" ht="24" customHeight="1">
      <c r="A205" s="1"/>
      <c r="B205" s="1"/>
      <c r="C205" s="1"/>
      <c r="D205" s="1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  <c r="CY205" s="1"/>
      <c r="CZ205" s="1"/>
      <c r="DA205" s="1"/>
      <c r="DB205" s="1"/>
      <c r="DC205" s="1"/>
      <c r="DD205" s="1"/>
      <c r="DE205" s="1"/>
      <c r="DF205" s="1"/>
      <c r="DG205" s="1"/>
      <c r="DH205" s="1"/>
    </row>
    <row r="206" spans="1:112" ht="24" customHeight="1">
      <c r="A206" s="1"/>
      <c r="B206" s="1"/>
      <c r="C206" s="1"/>
      <c r="D206" s="1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  <c r="CY206" s="1"/>
      <c r="CZ206" s="1"/>
      <c r="DA206" s="1"/>
      <c r="DB206" s="1"/>
      <c r="DC206" s="1"/>
      <c r="DD206" s="1"/>
      <c r="DE206" s="1"/>
      <c r="DF206" s="1"/>
      <c r="DG206" s="1"/>
      <c r="DH206" s="1"/>
    </row>
    <row r="207" spans="1:112" ht="24" customHeight="1">
      <c r="A207" s="1"/>
      <c r="B207" s="1"/>
      <c r="C207" s="1"/>
      <c r="D207" s="1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  <c r="CY207" s="1"/>
      <c r="CZ207" s="1"/>
      <c r="DA207" s="1"/>
      <c r="DB207" s="1"/>
      <c r="DC207" s="1"/>
      <c r="DD207" s="1"/>
      <c r="DE207" s="1"/>
      <c r="DF207" s="1"/>
      <c r="DG207" s="1"/>
      <c r="DH207" s="1"/>
    </row>
    <row r="208" spans="1:112" ht="24" customHeight="1">
      <c r="A208" s="1"/>
      <c r="B208" s="1"/>
      <c r="C208" s="1"/>
      <c r="D208" s="1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  <c r="CY208" s="1"/>
      <c r="CZ208" s="1"/>
      <c r="DA208" s="1"/>
      <c r="DB208" s="1"/>
      <c r="DC208" s="1"/>
      <c r="DD208" s="1"/>
      <c r="DE208" s="1"/>
      <c r="DF208" s="1"/>
      <c r="DG208" s="1"/>
      <c r="DH208" s="1"/>
    </row>
    <row r="209" spans="1:112" ht="24" customHeight="1">
      <c r="A209" s="1"/>
      <c r="B209" s="1"/>
      <c r="C209" s="1"/>
      <c r="D209" s="1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  <c r="CY209" s="1"/>
      <c r="CZ209" s="1"/>
      <c r="DA209" s="1"/>
      <c r="DB209" s="1"/>
      <c r="DC209" s="1"/>
      <c r="DD209" s="1"/>
      <c r="DE209" s="1"/>
      <c r="DF209" s="1"/>
      <c r="DG209" s="1"/>
      <c r="DH209" s="1"/>
    </row>
    <row r="210" spans="1:112" ht="24" customHeight="1">
      <c r="A210" s="1"/>
      <c r="B210" s="1"/>
      <c r="C210" s="1"/>
      <c r="D210" s="1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  <c r="CY210" s="1"/>
      <c r="CZ210" s="1"/>
      <c r="DA210" s="1"/>
      <c r="DB210" s="1"/>
      <c r="DC210" s="1"/>
      <c r="DD210" s="1"/>
      <c r="DE210" s="1"/>
      <c r="DF210" s="1"/>
      <c r="DG210" s="1"/>
      <c r="DH210" s="1"/>
    </row>
    <row r="211" spans="1:112" ht="24" customHeight="1">
      <c r="A211" s="1"/>
      <c r="B211" s="1"/>
      <c r="C211" s="1"/>
      <c r="D211" s="1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  <c r="CY211" s="1"/>
      <c r="CZ211" s="1"/>
      <c r="DA211" s="1"/>
      <c r="DB211" s="1"/>
      <c r="DC211" s="1"/>
      <c r="DD211" s="1"/>
      <c r="DE211" s="1"/>
      <c r="DF211" s="1"/>
      <c r="DG211" s="1"/>
      <c r="DH211" s="1"/>
    </row>
    <row r="212" spans="1:112" ht="24" customHeight="1">
      <c r="A212" s="1"/>
      <c r="B212" s="1"/>
      <c r="C212" s="1"/>
      <c r="D212" s="1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  <c r="CY212" s="1"/>
      <c r="CZ212" s="1"/>
      <c r="DA212" s="1"/>
      <c r="DB212" s="1"/>
      <c r="DC212" s="1"/>
      <c r="DD212" s="1"/>
      <c r="DE212" s="1"/>
      <c r="DF212" s="1"/>
      <c r="DG212" s="1"/>
      <c r="DH212" s="1"/>
    </row>
    <row r="213" spans="1:112" ht="24" customHeight="1">
      <c r="A213" s="1"/>
      <c r="B213" s="1"/>
      <c r="C213" s="1"/>
      <c r="D213" s="1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  <c r="CY213" s="1"/>
      <c r="CZ213" s="1"/>
      <c r="DA213" s="1"/>
      <c r="DB213" s="1"/>
      <c r="DC213" s="1"/>
      <c r="DD213" s="1"/>
      <c r="DE213" s="1"/>
      <c r="DF213" s="1"/>
      <c r="DG213" s="1"/>
      <c r="DH213" s="1"/>
    </row>
    <row r="214" spans="1:112" ht="24" customHeight="1">
      <c r="A214" s="1"/>
      <c r="B214" s="1"/>
      <c r="C214" s="1"/>
      <c r="D214" s="1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  <c r="CY214" s="1"/>
      <c r="CZ214" s="1"/>
      <c r="DA214" s="1"/>
      <c r="DB214" s="1"/>
      <c r="DC214" s="1"/>
      <c r="DD214" s="1"/>
      <c r="DE214" s="1"/>
      <c r="DF214" s="1"/>
      <c r="DG214" s="1"/>
      <c r="DH214" s="1"/>
    </row>
    <row r="215" spans="1:112" ht="24" customHeight="1">
      <c r="A215" s="1"/>
      <c r="B215" s="1"/>
      <c r="C215" s="1"/>
      <c r="D215" s="1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</row>
    <row r="216" spans="1:112" ht="24" customHeight="1">
      <c r="A216" s="1"/>
      <c r="B216" s="1"/>
      <c r="C216" s="1"/>
      <c r="D216" s="1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  <c r="CY216" s="1"/>
      <c r="CZ216" s="1"/>
      <c r="DA216" s="1"/>
      <c r="DB216" s="1"/>
      <c r="DC216" s="1"/>
      <c r="DD216" s="1"/>
      <c r="DE216" s="1"/>
      <c r="DF216" s="1"/>
      <c r="DG216" s="1"/>
      <c r="DH216" s="1"/>
    </row>
    <row r="217" spans="1:112" ht="24" customHeight="1">
      <c r="A217" s="1"/>
      <c r="B217" s="1"/>
      <c r="C217" s="1"/>
      <c r="D217" s="1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  <c r="CY217" s="1"/>
      <c r="CZ217" s="1"/>
      <c r="DA217" s="1"/>
      <c r="DB217" s="1"/>
      <c r="DC217" s="1"/>
      <c r="DD217" s="1"/>
      <c r="DE217" s="1"/>
      <c r="DF217" s="1"/>
      <c r="DG217" s="1"/>
      <c r="DH217" s="1"/>
    </row>
    <row r="218" spans="1:112" ht="24" customHeight="1">
      <c r="A218" s="1"/>
      <c r="B218" s="1"/>
      <c r="C218" s="1"/>
      <c r="D218" s="1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</row>
    <row r="219" spans="1:112" ht="24" customHeight="1">
      <c r="A219" s="1"/>
      <c r="B219" s="1"/>
      <c r="C219" s="1"/>
      <c r="D219" s="1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</row>
    <row r="220" spans="1:112" ht="24" customHeight="1">
      <c r="A220" s="1"/>
      <c r="B220" s="1"/>
      <c r="C220" s="1"/>
      <c r="D220" s="1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</row>
    <row r="221" spans="1:112" ht="24" customHeight="1">
      <c r="A221" s="1"/>
      <c r="B221" s="1"/>
      <c r="C221" s="1"/>
      <c r="D221" s="1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</row>
    <row r="222" spans="1:112" ht="24" customHeight="1">
      <c r="A222" s="1"/>
      <c r="B222" s="1"/>
      <c r="C222" s="1"/>
      <c r="D222" s="1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</row>
    <row r="223" spans="1:112" ht="24" customHeight="1">
      <c r="A223" s="1"/>
      <c r="B223" s="1"/>
      <c r="C223" s="1"/>
      <c r="D223" s="1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  <c r="CY223" s="1"/>
      <c r="CZ223" s="1"/>
      <c r="DA223" s="1"/>
      <c r="DB223" s="1"/>
      <c r="DC223" s="1"/>
      <c r="DD223" s="1"/>
      <c r="DE223" s="1"/>
      <c r="DF223" s="1"/>
      <c r="DG223" s="1"/>
      <c r="DH223" s="1"/>
    </row>
    <row r="224" spans="1:112" ht="24" customHeight="1">
      <c r="A224" s="1"/>
      <c r="B224" s="1"/>
      <c r="C224" s="1"/>
      <c r="D224" s="1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  <c r="CY224" s="1"/>
      <c r="CZ224" s="1"/>
      <c r="DA224" s="1"/>
      <c r="DB224" s="1"/>
      <c r="DC224" s="1"/>
      <c r="DD224" s="1"/>
      <c r="DE224" s="1"/>
      <c r="DF224" s="1"/>
      <c r="DG224" s="1"/>
      <c r="DH224" s="1"/>
    </row>
    <row r="225" spans="1:112" ht="24" customHeight="1">
      <c r="A225" s="1"/>
      <c r="B225" s="1"/>
      <c r="C225" s="1"/>
      <c r="D225" s="1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  <c r="CY225" s="1"/>
      <c r="CZ225" s="1"/>
      <c r="DA225" s="1"/>
      <c r="DB225" s="1"/>
      <c r="DC225" s="1"/>
      <c r="DD225" s="1"/>
      <c r="DE225" s="1"/>
      <c r="DF225" s="1"/>
      <c r="DG225" s="1"/>
      <c r="DH225" s="1"/>
    </row>
    <row r="226" spans="1:112" ht="24" customHeight="1">
      <c r="A226" s="1"/>
      <c r="B226" s="1"/>
      <c r="C226" s="1"/>
      <c r="D226" s="1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  <c r="CY226" s="1"/>
      <c r="CZ226" s="1"/>
      <c r="DA226" s="1"/>
      <c r="DB226" s="1"/>
      <c r="DC226" s="1"/>
      <c r="DD226" s="1"/>
      <c r="DE226" s="1"/>
      <c r="DF226" s="1"/>
      <c r="DG226" s="1"/>
      <c r="DH226" s="1"/>
    </row>
    <row r="227" spans="1:112" ht="24" customHeight="1">
      <c r="A227" s="1"/>
      <c r="B227" s="1"/>
      <c r="C227" s="1"/>
      <c r="D227" s="1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  <c r="CY227" s="1"/>
      <c r="CZ227" s="1"/>
      <c r="DA227" s="1"/>
      <c r="DB227" s="1"/>
      <c r="DC227" s="1"/>
      <c r="DD227" s="1"/>
      <c r="DE227" s="1"/>
      <c r="DF227" s="1"/>
      <c r="DG227" s="1"/>
      <c r="DH227" s="1"/>
    </row>
    <row r="228" spans="1:112" ht="24" customHeight="1">
      <c r="A228" s="1"/>
      <c r="B228" s="1"/>
      <c r="C228" s="1"/>
      <c r="D228" s="1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  <c r="CY228" s="1"/>
      <c r="CZ228" s="1"/>
      <c r="DA228" s="1"/>
      <c r="DB228" s="1"/>
      <c r="DC228" s="1"/>
      <c r="DD228" s="1"/>
      <c r="DE228" s="1"/>
      <c r="DF228" s="1"/>
      <c r="DG228" s="1"/>
      <c r="DH228" s="1"/>
    </row>
    <row r="229" spans="1:112" ht="24" customHeight="1">
      <c r="A229" s="1"/>
      <c r="B229" s="1"/>
      <c r="C229" s="1"/>
      <c r="D229" s="1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  <c r="CY229" s="1"/>
      <c r="CZ229" s="1"/>
      <c r="DA229" s="1"/>
      <c r="DB229" s="1"/>
      <c r="DC229" s="1"/>
      <c r="DD229" s="1"/>
      <c r="DE229" s="1"/>
      <c r="DF229" s="1"/>
      <c r="DG229" s="1"/>
      <c r="DH229" s="1"/>
    </row>
    <row r="230" spans="1:112" ht="24" customHeight="1">
      <c r="A230" s="1"/>
      <c r="B230" s="1"/>
      <c r="C230" s="1"/>
      <c r="D230" s="1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  <c r="CY230" s="1"/>
      <c r="CZ230" s="1"/>
      <c r="DA230" s="1"/>
      <c r="DB230" s="1"/>
      <c r="DC230" s="1"/>
      <c r="DD230" s="1"/>
      <c r="DE230" s="1"/>
      <c r="DF230" s="1"/>
      <c r="DG230" s="1"/>
      <c r="DH230" s="1"/>
    </row>
    <row r="231" spans="1:112" ht="24" customHeight="1">
      <c r="A231" s="1"/>
      <c r="B231" s="1"/>
      <c r="C231" s="1"/>
      <c r="D231" s="1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  <c r="CY231" s="1"/>
      <c r="CZ231" s="1"/>
      <c r="DA231" s="1"/>
      <c r="DB231" s="1"/>
      <c r="DC231" s="1"/>
      <c r="DD231" s="1"/>
      <c r="DE231" s="1"/>
      <c r="DF231" s="1"/>
      <c r="DG231" s="1"/>
      <c r="DH231" s="1"/>
    </row>
    <row r="232" spans="1:112" ht="24" customHeight="1">
      <c r="A232" s="1"/>
      <c r="B232" s="1"/>
      <c r="C232" s="1"/>
      <c r="D232" s="1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  <c r="CY232" s="1"/>
      <c r="CZ232" s="1"/>
      <c r="DA232" s="1"/>
      <c r="DB232" s="1"/>
      <c r="DC232" s="1"/>
      <c r="DD232" s="1"/>
      <c r="DE232" s="1"/>
      <c r="DF232" s="1"/>
      <c r="DG232" s="1"/>
      <c r="DH232" s="1"/>
    </row>
    <row r="233" spans="1:112" ht="24" customHeight="1">
      <c r="A233" s="1"/>
      <c r="B233" s="1"/>
      <c r="C233" s="1"/>
      <c r="D233" s="1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  <c r="CY233" s="1"/>
      <c r="CZ233" s="1"/>
      <c r="DA233" s="1"/>
      <c r="DB233" s="1"/>
      <c r="DC233" s="1"/>
      <c r="DD233" s="1"/>
      <c r="DE233" s="1"/>
      <c r="DF233" s="1"/>
      <c r="DG233" s="1"/>
      <c r="DH233" s="1"/>
    </row>
    <row r="234" spans="1:112" ht="24" customHeight="1">
      <c r="A234" s="1"/>
      <c r="B234" s="1"/>
      <c r="C234" s="1"/>
      <c r="D234" s="1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  <c r="CY234" s="1"/>
      <c r="CZ234" s="1"/>
      <c r="DA234" s="1"/>
      <c r="DB234" s="1"/>
      <c r="DC234" s="1"/>
      <c r="DD234" s="1"/>
      <c r="DE234" s="1"/>
      <c r="DF234" s="1"/>
      <c r="DG234" s="1"/>
      <c r="DH234" s="1"/>
    </row>
    <row r="235" spans="1:112" ht="24" customHeight="1">
      <c r="A235" s="1"/>
      <c r="B235" s="1"/>
      <c r="C235" s="1"/>
      <c r="D235" s="1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  <c r="CY235" s="1"/>
      <c r="CZ235" s="1"/>
      <c r="DA235" s="1"/>
      <c r="DB235" s="1"/>
      <c r="DC235" s="1"/>
      <c r="DD235" s="1"/>
      <c r="DE235" s="1"/>
      <c r="DF235" s="1"/>
      <c r="DG235" s="1"/>
      <c r="DH235" s="1"/>
    </row>
    <row r="236" spans="1:112" ht="24" customHeight="1">
      <c r="A236" s="1"/>
      <c r="B236" s="1"/>
      <c r="C236" s="1"/>
      <c r="D236" s="1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  <c r="CY236" s="1"/>
      <c r="CZ236" s="1"/>
      <c r="DA236" s="1"/>
      <c r="DB236" s="1"/>
      <c r="DC236" s="1"/>
      <c r="DD236" s="1"/>
      <c r="DE236" s="1"/>
      <c r="DF236" s="1"/>
      <c r="DG236" s="1"/>
      <c r="DH236" s="1"/>
    </row>
    <row r="237" spans="1:112" ht="24" customHeight="1">
      <c r="A237" s="1"/>
      <c r="B237" s="1"/>
      <c r="C237" s="1"/>
      <c r="D237" s="1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  <c r="CY237" s="1"/>
      <c r="CZ237" s="1"/>
      <c r="DA237" s="1"/>
      <c r="DB237" s="1"/>
      <c r="DC237" s="1"/>
      <c r="DD237" s="1"/>
      <c r="DE237" s="1"/>
      <c r="DF237" s="1"/>
      <c r="DG237" s="1"/>
      <c r="DH237" s="1"/>
    </row>
    <row r="238" spans="1:112" ht="24" customHeight="1">
      <c r="A238" s="1"/>
      <c r="B238" s="1"/>
      <c r="C238" s="1"/>
      <c r="D238" s="1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  <c r="CY238" s="1"/>
      <c r="CZ238" s="1"/>
      <c r="DA238" s="1"/>
      <c r="DB238" s="1"/>
      <c r="DC238" s="1"/>
      <c r="DD238" s="1"/>
      <c r="DE238" s="1"/>
      <c r="DF238" s="1"/>
      <c r="DG238" s="1"/>
      <c r="DH238" s="1"/>
    </row>
    <row r="239" spans="1:112" ht="24" customHeight="1">
      <c r="A239" s="1"/>
      <c r="B239" s="1"/>
      <c r="C239" s="1"/>
      <c r="D239" s="1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  <c r="CY239" s="1"/>
      <c r="CZ239" s="1"/>
      <c r="DA239" s="1"/>
      <c r="DB239" s="1"/>
      <c r="DC239" s="1"/>
      <c r="DD239" s="1"/>
      <c r="DE239" s="1"/>
      <c r="DF239" s="1"/>
      <c r="DG239" s="1"/>
      <c r="DH239" s="1"/>
    </row>
    <row r="240" spans="1:112" ht="24" customHeight="1">
      <c r="A240" s="1"/>
      <c r="B240" s="1"/>
      <c r="C240" s="1"/>
      <c r="D240" s="1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  <c r="CY240" s="1"/>
      <c r="CZ240" s="1"/>
      <c r="DA240" s="1"/>
      <c r="DB240" s="1"/>
      <c r="DC240" s="1"/>
      <c r="DD240" s="1"/>
      <c r="DE240" s="1"/>
      <c r="DF240" s="1"/>
      <c r="DG240" s="1"/>
      <c r="DH240" s="1"/>
    </row>
    <row r="241" spans="1:112" ht="24" customHeight="1">
      <c r="A241" s="1"/>
      <c r="B241" s="1"/>
      <c r="C241" s="1"/>
      <c r="D241" s="1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  <c r="CY241" s="1"/>
      <c r="CZ241" s="1"/>
      <c r="DA241" s="1"/>
      <c r="DB241" s="1"/>
      <c r="DC241" s="1"/>
      <c r="DD241" s="1"/>
      <c r="DE241" s="1"/>
      <c r="DF241" s="1"/>
      <c r="DG241" s="1"/>
      <c r="DH241" s="1"/>
    </row>
    <row r="242" spans="1:112" ht="24" customHeight="1">
      <c r="A242" s="1"/>
      <c r="B242" s="1"/>
      <c r="C242" s="1"/>
      <c r="D242" s="1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  <c r="CY242" s="1"/>
      <c r="CZ242" s="1"/>
      <c r="DA242" s="1"/>
      <c r="DB242" s="1"/>
      <c r="DC242" s="1"/>
      <c r="DD242" s="1"/>
      <c r="DE242" s="1"/>
      <c r="DF242" s="1"/>
      <c r="DG242" s="1"/>
      <c r="DH242" s="1"/>
    </row>
    <row r="243" spans="1:112" ht="24" customHeight="1">
      <c r="A243" s="1"/>
      <c r="B243" s="1"/>
      <c r="C243" s="1"/>
      <c r="D243" s="1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  <c r="CY243" s="1"/>
      <c r="CZ243" s="1"/>
      <c r="DA243" s="1"/>
      <c r="DB243" s="1"/>
      <c r="DC243" s="1"/>
      <c r="DD243" s="1"/>
      <c r="DE243" s="1"/>
      <c r="DF243" s="1"/>
      <c r="DG243" s="1"/>
      <c r="DH243" s="1"/>
    </row>
    <row r="244" spans="1:112" ht="24" customHeight="1">
      <c r="A244" s="1"/>
      <c r="B244" s="1"/>
      <c r="C244" s="1"/>
      <c r="D244" s="1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  <c r="CY244" s="1"/>
      <c r="CZ244" s="1"/>
      <c r="DA244" s="1"/>
      <c r="DB244" s="1"/>
      <c r="DC244" s="1"/>
      <c r="DD244" s="1"/>
      <c r="DE244" s="1"/>
      <c r="DF244" s="1"/>
      <c r="DG244" s="1"/>
      <c r="DH244" s="1"/>
    </row>
    <row r="245" spans="1:112" ht="24" customHeight="1">
      <c r="A245" s="1"/>
      <c r="B245" s="1"/>
      <c r="C245" s="1"/>
      <c r="D245" s="1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  <c r="CY245" s="1"/>
      <c r="CZ245" s="1"/>
      <c r="DA245" s="1"/>
      <c r="DB245" s="1"/>
      <c r="DC245" s="1"/>
      <c r="DD245" s="1"/>
      <c r="DE245" s="1"/>
      <c r="DF245" s="1"/>
      <c r="DG245" s="1"/>
      <c r="DH245" s="1"/>
    </row>
    <row r="246" spans="1:112" ht="24" customHeight="1">
      <c r="A246" s="1"/>
      <c r="B246" s="1"/>
      <c r="C246" s="1"/>
      <c r="D246" s="1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</row>
    <row r="247" spans="1:112" ht="24" customHeight="1">
      <c r="A247" s="1"/>
      <c r="B247" s="1"/>
      <c r="C247" s="1"/>
      <c r="D247" s="1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  <c r="CY247" s="1"/>
      <c r="CZ247" s="1"/>
      <c r="DA247" s="1"/>
      <c r="DB247" s="1"/>
      <c r="DC247" s="1"/>
      <c r="DD247" s="1"/>
      <c r="DE247" s="1"/>
      <c r="DF247" s="1"/>
      <c r="DG247" s="1"/>
      <c r="DH247" s="1"/>
    </row>
    <row r="248" spans="1:112" ht="24" customHeight="1">
      <c r="A248" s="1"/>
      <c r="B248" s="1"/>
      <c r="C248" s="1"/>
      <c r="D248" s="1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  <c r="CY248" s="1"/>
      <c r="CZ248" s="1"/>
      <c r="DA248" s="1"/>
      <c r="DB248" s="1"/>
      <c r="DC248" s="1"/>
      <c r="DD248" s="1"/>
      <c r="DE248" s="1"/>
      <c r="DF248" s="1"/>
      <c r="DG248" s="1"/>
      <c r="DH248" s="1"/>
    </row>
    <row r="249" spans="1:112" ht="24" customHeight="1">
      <c r="A249" s="1"/>
      <c r="B249" s="1"/>
      <c r="C249" s="1"/>
      <c r="D249" s="1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  <c r="CY249" s="1"/>
      <c r="CZ249" s="1"/>
      <c r="DA249" s="1"/>
      <c r="DB249" s="1"/>
      <c r="DC249" s="1"/>
      <c r="DD249" s="1"/>
      <c r="DE249" s="1"/>
      <c r="DF249" s="1"/>
      <c r="DG249" s="1"/>
      <c r="DH249" s="1"/>
    </row>
    <row r="250" spans="1:112" ht="24" customHeight="1">
      <c r="A250" s="1"/>
      <c r="B250" s="1"/>
      <c r="C250" s="1"/>
      <c r="D250" s="1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  <c r="CY250" s="1"/>
      <c r="CZ250" s="1"/>
      <c r="DA250" s="1"/>
      <c r="DB250" s="1"/>
      <c r="DC250" s="1"/>
      <c r="DD250" s="1"/>
      <c r="DE250" s="1"/>
      <c r="DF250" s="1"/>
      <c r="DG250" s="1"/>
      <c r="DH250" s="1"/>
    </row>
    <row r="251" spans="1:112" ht="24" customHeight="1">
      <c r="A251" s="1"/>
      <c r="B251" s="1"/>
      <c r="C251" s="1"/>
      <c r="D251" s="1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  <c r="CY251" s="1"/>
      <c r="CZ251" s="1"/>
      <c r="DA251" s="1"/>
      <c r="DB251" s="1"/>
      <c r="DC251" s="1"/>
      <c r="DD251" s="1"/>
      <c r="DE251" s="1"/>
      <c r="DF251" s="1"/>
      <c r="DG251" s="1"/>
      <c r="DH251" s="1"/>
    </row>
    <row r="252" spans="1:112" ht="24" customHeight="1">
      <c r="A252" s="1"/>
      <c r="B252" s="1"/>
      <c r="C252" s="1"/>
      <c r="D252" s="1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  <c r="CY252" s="1"/>
      <c r="CZ252" s="1"/>
      <c r="DA252" s="1"/>
      <c r="DB252" s="1"/>
      <c r="DC252" s="1"/>
      <c r="DD252" s="1"/>
      <c r="DE252" s="1"/>
      <c r="DF252" s="1"/>
      <c r="DG252" s="1"/>
      <c r="DH252" s="1"/>
    </row>
    <row r="253" spans="1:112" ht="24" customHeight="1">
      <c r="A253" s="1"/>
      <c r="B253" s="1"/>
      <c r="C253" s="1"/>
      <c r="D253" s="1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  <c r="CY253" s="1"/>
      <c r="CZ253" s="1"/>
      <c r="DA253" s="1"/>
      <c r="DB253" s="1"/>
      <c r="DC253" s="1"/>
      <c r="DD253" s="1"/>
      <c r="DE253" s="1"/>
      <c r="DF253" s="1"/>
      <c r="DG253" s="1"/>
      <c r="DH253" s="1"/>
    </row>
    <row r="254" spans="1:112" ht="24" customHeight="1">
      <c r="A254" s="1"/>
      <c r="B254" s="1"/>
      <c r="C254" s="1"/>
      <c r="D254" s="1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  <c r="CY254" s="1"/>
      <c r="CZ254" s="1"/>
      <c r="DA254" s="1"/>
      <c r="DB254" s="1"/>
      <c r="DC254" s="1"/>
      <c r="DD254" s="1"/>
      <c r="DE254" s="1"/>
      <c r="DF254" s="1"/>
      <c r="DG254" s="1"/>
      <c r="DH254" s="1"/>
    </row>
    <row r="255" spans="1:112" ht="24" customHeight="1">
      <c r="A255" s="1"/>
      <c r="B255" s="1"/>
      <c r="C255" s="1"/>
      <c r="D255" s="1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  <c r="CY255" s="1"/>
      <c r="CZ255" s="1"/>
      <c r="DA255" s="1"/>
      <c r="DB255" s="1"/>
      <c r="DC255" s="1"/>
      <c r="DD255" s="1"/>
      <c r="DE255" s="1"/>
      <c r="DF255" s="1"/>
      <c r="DG255" s="1"/>
      <c r="DH255" s="1"/>
    </row>
    <row r="256" spans="1:112" ht="24" customHeight="1">
      <c r="A256" s="1"/>
      <c r="B256" s="1"/>
      <c r="C256" s="1"/>
      <c r="D256" s="1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</row>
    <row r="257" spans="1:112" ht="24" customHeight="1">
      <c r="A257" s="1"/>
      <c r="B257" s="1"/>
      <c r="C257" s="1"/>
      <c r="D257" s="1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  <c r="CY257" s="1"/>
      <c r="CZ257" s="1"/>
      <c r="DA257" s="1"/>
      <c r="DB257" s="1"/>
      <c r="DC257" s="1"/>
      <c r="DD257" s="1"/>
      <c r="DE257" s="1"/>
      <c r="DF257" s="1"/>
      <c r="DG257" s="1"/>
      <c r="DH257" s="1"/>
    </row>
    <row r="258" spans="1:112" ht="24" customHeight="1">
      <c r="A258" s="1"/>
      <c r="B258" s="1"/>
      <c r="C258" s="1"/>
      <c r="D258" s="1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  <c r="CY258" s="1"/>
      <c r="CZ258" s="1"/>
      <c r="DA258" s="1"/>
      <c r="DB258" s="1"/>
      <c r="DC258" s="1"/>
      <c r="DD258" s="1"/>
      <c r="DE258" s="1"/>
      <c r="DF258" s="1"/>
      <c r="DG258" s="1"/>
      <c r="DH258" s="1"/>
    </row>
    <row r="259" spans="1:112" ht="24" customHeight="1">
      <c r="A259" s="1"/>
      <c r="B259" s="1"/>
      <c r="C259" s="1"/>
      <c r="D259" s="1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  <c r="CY259" s="1"/>
      <c r="CZ259" s="1"/>
      <c r="DA259" s="1"/>
      <c r="DB259" s="1"/>
      <c r="DC259" s="1"/>
      <c r="DD259" s="1"/>
      <c r="DE259" s="1"/>
      <c r="DF259" s="1"/>
      <c r="DG259" s="1"/>
      <c r="DH259" s="1"/>
    </row>
    <row r="260" spans="1:112" ht="24" customHeight="1">
      <c r="A260" s="1"/>
      <c r="B260" s="1"/>
      <c r="C260" s="1"/>
      <c r="D260" s="1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</row>
    <row r="261" spans="1:112" ht="24" customHeight="1">
      <c r="A261" s="1"/>
      <c r="B261" s="1"/>
      <c r="C261" s="1"/>
      <c r="D261" s="1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  <c r="CY261" s="1"/>
      <c r="CZ261" s="1"/>
      <c r="DA261" s="1"/>
      <c r="DB261" s="1"/>
      <c r="DC261" s="1"/>
      <c r="DD261" s="1"/>
      <c r="DE261" s="1"/>
      <c r="DF261" s="1"/>
      <c r="DG261" s="1"/>
      <c r="DH261" s="1"/>
    </row>
    <row r="262" spans="1:112" ht="24" customHeight="1">
      <c r="A262" s="1"/>
      <c r="B262" s="1"/>
      <c r="C262" s="1"/>
      <c r="D262" s="1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  <c r="CY262" s="1"/>
      <c r="CZ262" s="1"/>
      <c r="DA262" s="1"/>
      <c r="DB262" s="1"/>
      <c r="DC262" s="1"/>
      <c r="DD262" s="1"/>
      <c r="DE262" s="1"/>
      <c r="DF262" s="1"/>
      <c r="DG262" s="1"/>
      <c r="DH262" s="1"/>
    </row>
    <row r="263" spans="1:112" ht="24" customHeight="1">
      <c r="A263" s="1"/>
      <c r="B263" s="1"/>
      <c r="C263" s="1"/>
      <c r="D263" s="1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  <c r="CY263" s="1"/>
      <c r="CZ263" s="1"/>
      <c r="DA263" s="1"/>
      <c r="DB263" s="1"/>
      <c r="DC263" s="1"/>
      <c r="DD263" s="1"/>
      <c r="DE263" s="1"/>
      <c r="DF263" s="1"/>
      <c r="DG263" s="1"/>
      <c r="DH263" s="1"/>
    </row>
    <row r="264" spans="1:112" ht="15.75" customHeight="1"/>
    <row r="265" spans="1:112" ht="15.75" customHeight="1"/>
    <row r="266" spans="1:112" ht="15.75" customHeight="1"/>
    <row r="267" spans="1:112" ht="15.75" customHeight="1"/>
    <row r="268" spans="1:112" ht="15.75" customHeight="1"/>
    <row r="269" spans="1:112" ht="15.75" customHeight="1"/>
    <row r="270" spans="1:112" ht="15.75" customHeight="1"/>
    <row r="271" spans="1:112" ht="15.75" customHeight="1"/>
    <row r="272" spans="1:11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</sheetData>
  <mergeCells count="36">
    <mergeCell ref="A4:B4"/>
    <mergeCell ref="CT4:DH4"/>
    <mergeCell ref="BN5:BW5"/>
    <mergeCell ref="BA5:BJ5"/>
    <mergeCell ref="AW5:AZ5"/>
    <mergeCell ref="F4:W4"/>
    <mergeCell ref="G5:K5"/>
    <mergeCell ref="N5:W5"/>
    <mergeCell ref="AW4:BJ4"/>
    <mergeCell ref="CH4:CK4"/>
    <mergeCell ref="CC4:CE4"/>
    <mergeCell ref="BK4:BW4"/>
    <mergeCell ref="CM4:CS4"/>
    <mergeCell ref="D3:AF3"/>
    <mergeCell ref="AI3:BG3"/>
    <mergeCell ref="BK3:BT3"/>
    <mergeCell ref="CT3:DH3"/>
    <mergeCell ref="CF3:CS3"/>
    <mergeCell ref="BX3:CE3"/>
    <mergeCell ref="P61:Q61"/>
    <mergeCell ref="P60:Q60"/>
    <mergeCell ref="P59:Q59"/>
    <mergeCell ref="P62:Q62"/>
    <mergeCell ref="AI4:AV4"/>
    <mergeCell ref="Y4:AH4"/>
    <mergeCell ref="CH5:CI5"/>
    <mergeCell ref="CC5:CE5"/>
    <mergeCell ref="P58:Q58"/>
    <mergeCell ref="P57:Q57"/>
    <mergeCell ref="AI5:AL5"/>
    <mergeCell ref="AM5:AV5"/>
    <mergeCell ref="CT5:DD5"/>
    <mergeCell ref="DE5:DH5"/>
    <mergeCell ref="CJ5:CK5"/>
    <mergeCell ref="CR5:CS5"/>
    <mergeCell ref="CM5:CO5"/>
  </mergeCells>
  <pageMargins left="0.19685039370078741" right="0" top="0.39370078740157483" bottom="0" header="0" footer="0"/>
  <pageSetup paperSize="9" scale="64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0000"/>
  </sheetPr>
  <dimension ref="A1:Z1000"/>
  <sheetViews>
    <sheetView workbookViewId="0">
      <selection sqref="A1:E1"/>
    </sheetView>
  </sheetViews>
  <sheetFormatPr defaultColWidth="12.625" defaultRowHeight="15" customHeight="1"/>
  <cols>
    <col min="1" max="1" width="3.375" customWidth="1"/>
    <col min="2" max="2" width="43.625" customWidth="1"/>
    <col min="3" max="3" width="17" customWidth="1"/>
    <col min="4" max="4" width="12" customWidth="1"/>
    <col min="5" max="5" width="12.5" customWidth="1"/>
    <col min="6" max="6" width="9" customWidth="1"/>
    <col min="7" max="26" width="8.625" customWidth="1"/>
  </cols>
  <sheetData>
    <row r="1" spans="1:26" ht="24" customHeight="1">
      <c r="A1" s="288" t="s">
        <v>4</v>
      </c>
      <c r="B1" s="287"/>
      <c r="C1" s="287"/>
      <c r="D1" s="287"/>
      <c r="E1" s="287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4" customHeight="1">
      <c r="A2" s="289" t="s">
        <v>5</v>
      </c>
      <c r="B2" s="287"/>
      <c r="C2" s="287"/>
      <c r="D2" s="287"/>
      <c r="E2" s="287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" customHeight="1">
      <c r="A3" s="19" t="s">
        <v>6</v>
      </c>
      <c r="B3" s="20"/>
      <c r="C3" s="20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24" customHeight="1">
      <c r="A4" s="19" t="s">
        <v>7</v>
      </c>
      <c r="B4" s="20"/>
      <c r="C4" s="20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20.25" customHeight="1">
      <c r="A5" s="3"/>
      <c r="B5" s="3" t="s">
        <v>8</v>
      </c>
      <c r="C5" s="288" t="s">
        <v>9</v>
      </c>
      <c r="D5" s="287"/>
      <c r="E5" s="287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2.5" customHeight="1">
      <c r="A6" s="22" t="s">
        <v>10</v>
      </c>
      <c r="B6" s="24"/>
      <c r="C6" s="24"/>
      <c r="D6" s="24"/>
      <c r="E6" s="25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4" customHeight="1">
      <c r="A7" s="1"/>
      <c r="B7" s="26" t="s">
        <v>12</v>
      </c>
      <c r="C7" s="26" t="s">
        <v>13</v>
      </c>
      <c r="D7" s="27">
        <v>30</v>
      </c>
      <c r="E7" s="26" t="s">
        <v>14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24" customHeight="1">
      <c r="A8" s="1"/>
      <c r="B8" s="1" t="s">
        <v>15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1.75" customHeight="1">
      <c r="A9" s="22" t="s">
        <v>16</v>
      </c>
      <c r="B9" s="24"/>
      <c r="C9" s="24"/>
      <c r="D9" s="24"/>
      <c r="E9" s="25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24" customHeight="1">
      <c r="A10" s="1"/>
      <c r="B10" s="28" t="s">
        <v>17</v>
      </c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24" customHeight="1">
      <c r="A11" s="1"/>
      <c r="B11" s="29" t="s">
        <v>19</v>
      </c>
      <c r="C11" s="30" t="s">
        <v>20</v>
      </c>
      <c r="D11" s="32">
        <v>20</v>
      </c>
      <c r="E11" s="29" t="s">
        <v>14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4" customHeight="1">
      <c r="A12" s="1"/>
      <c r="B12" s="35" t="s">
        <v>22</v>
      </c>
      <c r="C12" s="36" t="s">
        <v>20</v>
      </c>
      <c r="D12" s="27">
        <v>15</v>
      </c>
      <c r="E12" s="35" t="s">
        <v>14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" customHeight="1">
      <c r="A13" s="1"/>
      <c r="B13" s="38" t="s">
        <v>27</v>
      </c>
      <c r="C13" s="36" t="s">
        <v>20</v>
      </c>
      <c r="D13" s="39">
        <v>100</v>
      </c>
      <c r="E13" s="35" t="s">
        <v>29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4" customHeight="1">
      <c r="A14" s="1"/>
      <c r="B14" s="35" t="s">
        <v>30</v>
      </c>
      <c r="C14" s="36" t="s">
        <v>20</v>
      </c>
      <c r="D14" s="32">
        <v>6</v>
      </c>
      <c r="E14" s="35" t="s">
        <v>14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4" customHeight="1">
      <c r="A15" s="1"/>
      <c r="B15" s="38" t="s">
        <v>31</v>
      </c>
      <c r="C15" s="36" t="s">
        <v>20</v>
      </c>
      <c r="D15" s="39">
        <v>15</v>
      </c>
      <c r="E15" s="35" t="s">
        <v>32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4" customHeight="1">
      <c r="A16" s="1"/>
      <c r="B16" s="35" t="s">
        <v>33</v>
      </c>
      <c r="C16" s="36" t="s">
        <v>20</v>
      </c>
      <c r="D16" s="27">
        <v>30</v>
      </c>
      <c r="E16" s="35" t="s">
        <v>14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4" customHeight="1">
      <c r="A17" s="1"/>
      <c r="B17" s="40" t="s">
        <v>34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>
      <c r="A18" s="22" t="s">
        <v>36</v>
      </c>
      <c r="B18" s="24"/>
      <c r="C18" s="24"/>
      <c r="D18" s="24"/>
      <c r="E18" s="25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4" customHeight="1">
      <c r="A19" s="1"/>
      <c r="B19" s="28" t="s">
        <v>37</v>
      </c>
      <c r="C19" s="41" t="s">
        <v>20</v>
      </c>
      <c r="D19" s="32">
        <v>12</v>
      </c>
      <c r="E19" s="1" t="s">
        <v>14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0.25" customHeight="1">
      <c r="A20" s="22" t="s">
        <v>38</v>
      </c>
      <c r="B20" s="24"/>
      <c r="C20" s="24"/>
      <c r="D20" s="24"/>
      <c r="E20" s="25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24" customHeight="1">
      <c r="A21" s="1"/>
      <c r="B21" s="26" t="s">
        <v>39</v>
      </c>
      <c r="C21" s="43" t="s">
        <v>40</v>
      </c>
      <c r="D21" s="32">
        <v>3</v>
      </c>
      <c r="E21" s="26" t="s">
        <v>14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24" customHeight="1">
      <c r="A22" s="1"/>
      <c r="B22" s="1" t="s">
        <v>41</v>
      </c>
      <c r="C22" s="45"/>
      <c r="D22" s="28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24" customHeight="1">
      <c r="A23" s="1"/>
      <c r="B23" s="48" t="s">
        <v>42</v>
      </c>
      <c r="C23" s="36" t="s">
        <v>40</v>
      </c>
      <c r="D23" s="49">
        <v>0</v>
      </c>
      <c r="E23" s="35" t="s">
        <v>44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24" customHeight="1">
      <c r="A24" s="1"/>
      <c r="B24" s="1" t="s">
        <v>45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22.5" customHeight="1">
      <c r="A25" s="22" t="s">
        <v>46</v>
      </c>
      <c r="B25" s="24"/>
      <c r="C25" s="24"/>
      <c r="D25" s="24"/>
      <c r="E25" s="25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24" customHeight="1">
      <c r="A26" s="1"/>
      <c r="B26" s="1" t="s">
        <v>47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"/>
      <c r="B27" s="29" t="s">
        <v>50</v>
      </c>
      <c r="C27" s="30" t="s">
        <v>20</v>
      </c>
      <c r="D27" s="52">
        <v>0</v>
      </c>
      <c r="E27" s="29" t="s">
        <v>54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24" customHeight="1">
      <c r="A28" s="1"/>
      <c r="B28" s="48" t="s">
        <v>55</v>
      </c>
      <c r="C28" s="36" t="s">
        <v>20</v>
      </c>
      <c r="D28" s="49">
        <v>0</v>
      </c>
      <c r="E28" s="35" t="s">
        <v>54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24" customHeight="1">
      <c r="A29" s="1"/>
      <c r="B29" s="35" t="s">
        <v>56</v>
      </c>
      <c r="C29" s="36" t="s">
        <v>20</v>
      </c>
      <c r="D29" s="49">
        <v>0</v>
      </c>
      <c r="E29" s="35" t="s">
        <v>54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" customHeight="1">
      <c r="A30" s="1"/>
      <c r="B30" s="48" t="s">
        <v>57</v>
      </c>
      <c r="C30" s="36" t="s">
        <v>20</v>
      </c>
      <c r="D30" s="27">
        <v>50</v>
      </c>
      <c r="E30" s="35" t="s">
        <v>54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" customHeight="1">
      <c r="A31" s="1"/>
      <c r="B31" s="35" t="s">
        <v>58</v>
      </c>
      <c r="C31" s="36" t="s">
        <v>20</v>
      </c>
      <c r="D31" s="39">
        <v>30</v>
      </c>
      <c r="E31" s="35" t="s">
        <v>59</v>
      </c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" customHeight="1">
      <c r="A32" s="1"/>
      <c r="B32" s="35" t="s">
        <v>60</v>
      </c>
      <c r="C32" s="36" t="s">
        <v>20</v>
      </c>
      <c r="D32" s="27">
        <v>8</v>
      </c>
      <c r="E32" s="35" t="s">
        <v>54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4" customHeight="1">
      <c r="A33" s="1"/>
      <c r="B33" s="29" t="s">
        <v>61</v>
      </c>
      <c r="C33" s="30" t="s">
        <v>20</v>
      </c>
      <c r="D33" s="49">
        <v>0</v>
      </c>
      <c r="E33" s="29" t="s">
        <v>54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4" customHeight="1">
      <c r="A34" s="1"/>
      <c r="B34" s="1"/>
      <c r="C34" s="45" t="s">
        <v>62</v>
      </c>
      <c r="D34" s="53">
        <v>241777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4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4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4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4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4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4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4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4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24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24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4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4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4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4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4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4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4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4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4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4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4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4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4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4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4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4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4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4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4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4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4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4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4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4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4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4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4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4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4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4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4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4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4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4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4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4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4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4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4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4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4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4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4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4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4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4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4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4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4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4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4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4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4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4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4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4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4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4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4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4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4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4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4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4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4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4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4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4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4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24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24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24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24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24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24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24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24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24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24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24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24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24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24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24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24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24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24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24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24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24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24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24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24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24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24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24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24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24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24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24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24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24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24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24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24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24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24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24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24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24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24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24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24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24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24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24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24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24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24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24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24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24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24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24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24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24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24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24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24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24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24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24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24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24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24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24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24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24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24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24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24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24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24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24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24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24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24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24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24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24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24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24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24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24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24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24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24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24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24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24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24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24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24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24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24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24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24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24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24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24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24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24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24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24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24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24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24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24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24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24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24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24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24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24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24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24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24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24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24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24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24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24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24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24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24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24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24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24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24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24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24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24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24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24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24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24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24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24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24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24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24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24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24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24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24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24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24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24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24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24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24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24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24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24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24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24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24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24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24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24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24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24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24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24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24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24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24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24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24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24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24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24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24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24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24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24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24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24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24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24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24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24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24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24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24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24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24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24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24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24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24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24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24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24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24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24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24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24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24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24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24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24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24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24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24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24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24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24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24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24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24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24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24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24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24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24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24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24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24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24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24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24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24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24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24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24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24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24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24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24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24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24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24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24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24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24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24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24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24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24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24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24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24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24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24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24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24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24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24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24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24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24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24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24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24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24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24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24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24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24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24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24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24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24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24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24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24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24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24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24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24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24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24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24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24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24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24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24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24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24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24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24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24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24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24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24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24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24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24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24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24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24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24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24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24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24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24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24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24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24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24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24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24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24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24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24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24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24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24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24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24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24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24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24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24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24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24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24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24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24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24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24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24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24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24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24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24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24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24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24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24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24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24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24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24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24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24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24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24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24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24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24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24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24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24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24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24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24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24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24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24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24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24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24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24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24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24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24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24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24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24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24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24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24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24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24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24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24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24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24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24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24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24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24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24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24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24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24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24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24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24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24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24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24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24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24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24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24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24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24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24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24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24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24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24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24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24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24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24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24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24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24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24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24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24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24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24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24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24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24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24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24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24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24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24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24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24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24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24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24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24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24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24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24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24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24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24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24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24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24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24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24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24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24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24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24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24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24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24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24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24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24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24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24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24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24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24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24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24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24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24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24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24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24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24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24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24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24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24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24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24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24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24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24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24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24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24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24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24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24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24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24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24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24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24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24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24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24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24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24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24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24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24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24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24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24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24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24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24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24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24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24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24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24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24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24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24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24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24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24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24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24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24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24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24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24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24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24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24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24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24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24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24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24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24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24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24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24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24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24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24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24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24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24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24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24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24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24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24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24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24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24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24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24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24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24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24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24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24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24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24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24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24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24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24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24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24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24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24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24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24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24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24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24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24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24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24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24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24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24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24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24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24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24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24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24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24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24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24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24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24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24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24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24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24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24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24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24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24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24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24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24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24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24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24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24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24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24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24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24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24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24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24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24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24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24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24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24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24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24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24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24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24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24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24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24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24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24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24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24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24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24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24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24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24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24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24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24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24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24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24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24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24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24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24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24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24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24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24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24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24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24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24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24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24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24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24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24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24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24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24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24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24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24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24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24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24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24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24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24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24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24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24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24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24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24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24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24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24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24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24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24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24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24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24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24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24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24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24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24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24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24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24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24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24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24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24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24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24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24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24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24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24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24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24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24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24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24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24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24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24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24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24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24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24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24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24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24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24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24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24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24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24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24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24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24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24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24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24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24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24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24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24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24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24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24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24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24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24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24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24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24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24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24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24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24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24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24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24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24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24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24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24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24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24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24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24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24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24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24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24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24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24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24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24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24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24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24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24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24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24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24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24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24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24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24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24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24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24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24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24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24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24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24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24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24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24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24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24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24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24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24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24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24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24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24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24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24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24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24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24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24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24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24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24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24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24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24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24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24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24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24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24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24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24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24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24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24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24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24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24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24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24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24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24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24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24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24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24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24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24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24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24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24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24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24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24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24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24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24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24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24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24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24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24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24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24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24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24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24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24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24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24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24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24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24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24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24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24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24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24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24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24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24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24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24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24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24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24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24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24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24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24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24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24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24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24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24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24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24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24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24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24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24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24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24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24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24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24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24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24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24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24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24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24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24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24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24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24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24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24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24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24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24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24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24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3">
    <mergeCell ref="A1:E1"/>
    <mergeCell ref="A2:E2"/>
    <mergeCell ref="C5:E5"/>
  </mergeCells>
  <pageMargins left="0.31496062992125984" right="0.11811023622047245" top="0.35433070866141736" bottom="0.15748031496062992" header="0" footer="0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"/>
  <sheetViews>
    <sheetView workbookViewId="0"/>
  </sheetViews>
  <sheetFormatPr defaultColWidth="12.625" defaultRowHeight="15" customHeight="1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แบบ1_1 หมู่บ้าน</vt:lpstr>
      <vt:lpstr> แบบ1_2 จังหวัด_อำเภอ_ผลผลิต</vt:lpstr>
      <vt:lpstr>แผ่น1</vt:lpstr>
      <vt:lpstr>แบบจังหวัดรายงานเพิ่มเติม</vt:lpstr>
      <vt:lpstr>แผ่น2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anusorn_k1</dc:creator>
  <cp:lastModifiedBy>admin</cp:lastModifiedBy>
  <dcterms:created xsi:type="dcterms:W3CDTF">2019-03-05T02:44:49Z</dcterms:created>
  <dcterms:modified xsi:type="dcterms:W3CDTF">2019-03-05T02:44:49Z</dcterms:modified>
</cp:coreProperties>
</file>