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iagrams/drawing5.xml" ContentType="application/vnd.ms-office.drawingml.diagramDrawing+xml"/>
  <Override PartName="/xl/diagrams/drawing4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rawing1.xml" ContentType="application/vnd.ms-office.drawingml.diagramDrawing+xml"/>
  <Override PartName="/xl/diagrams/drawing3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Override PartName="/xl/diagrams/quickStyle2.xml" ContentType="application/vnd.openxmlformats-officedocument.drawingml.diagramStyle+xml"/>
  <Override PartName="/xl/diagrams/data5.xml" ContentType="application/vnd.openxmlformats-officedocument.drawingml.diagramData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11640" tabRatio="702" firstSheet="1" activeTab="1"/>
  </bookViews>
  <sheets>
    <sheet name="คำแนะนำ" sheetId="11" r:id="rId1"/>
    <sheet name="1.ข้อมูลชุมชน" sheetId="16" r:id="rId2"/>
    <sheet name="2.ผลวิเคราะห์ชุมชน" sheetId="2" state="hidden" r:id="rId3"/>
    <sheet name="2. Radar Diagram" sheetId="17" r:id="rId4"/>
    <sheet name="3. Community Radar Analysis" sheetId="18" r:id="rId5"/>
    <sheet name="LOGIC" sheetId="19" r:id="rId6"/>
    <sheet name="ผู้พัฒนาโปรแกรม" sheetId="20" r:id="rId7"/>
  </sheets>
  <definedNames>
    <definedName name="_xlnm.Print_Titles" localSheetId="1">'1.ข้อมูลชุมชน'!$1:$4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C7"/>
  <c r="C13"/>
  <c r="C9"/>
  <c r="C15"/>
  <c r="C8"/>
  <c r="C14"/>
  <c r="C19"/>
  <c r="D13"/>
  <c r="D9"/>
  <c r="D15"/>
  <c r="D8"/>
  <c r="D14"/>
  <c r="D19"/>
  <c r="B9"/>
  <c r="B15"/>
  <c r="B7"/>
  <c r="B13"/>
  <c r="B8"/>
  <c r="B14"/>
  <c r="B19"/>
  <c r="E9"/>
  <c r="E15"/>
  <c r="E7"/>
  <c r="E13"/>
  <c r="E8"/>
  <c r="E14"/>
  <c r="E19"/>
  <c r="F9"/>
  <c r="F15"/>
  <c r="F7"/>
  <c r="F13"/>
  <c r="F8"/>
  <c r="F14"/>
  <c r="F19"/>
  <c r="P4" i="19"/>
  <c r="C4"/>
  <c r="C6"/>
  <c r="C5"/>
  <c r="F18" i="2"/>
  <c r="L2" i="18"/>
  <c r="J2"/>
  <c r="H2"/>
  <c r="F2"/>
  <c r="D2"/>
  <c r="L2" i="17"/>
  <c r="J2"/>
  <c r="H2"/>
  <c r="F2"/>
  <c r="D2"/>
  <c r="D2" i="2"/>
  <c r="B3"/>
  <c r="B2"/>
  <c r="D3"/>
  <c r="B4"/>
  <c r="A7"/>
  <c r="A8"/>
  <c r="A9"/>
  <c r="A13"/>
  <c r="A14"/>
  <c r="A15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9"/>
            <color indexed="81"/>
            <rFont val="Silom"/>
          </rPr>
          <t>หากมีข้อมูลอื่นๆให้แยก
ประเภทตามประเด็น
การพัฒนาสารสนเทศ และ ป้อนรายละเอียดข่อมูล พร้อมระบุ ระดับปัญหา</t>
        </r>
        <r>
          <rPr>
            <sz val="9"/>
            <color indexed="81"/>
            <rFont val="Arial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Silom"/>
          </rPr>
          <t>ช่องระดับปัญหา(สีส้ม)นี้</t>
        </r>
        <r>
          <rPr>
            <b/>
            <sz val="9"/>
            <color indexed="81"/>
            <rFont val="Arial"/>
          </rPr>
          <t xml:space="preserve"> 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<sst xmlns="http://schemas.openxmlformats.org/spreadsheetml/2006/main" count="246" uniqueCount="214">
  <si>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</si>
  <si>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</si>
  <si>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</si>
  <si>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</si>
  <si>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หมวดที่ 1 สุขภาพดี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</si>
  <si>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</si>
  <si>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</si>
  <si>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</si>
  <si>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</si>
  <si>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1.เด็กแรกเกิดมีน้ำหนักไม่น้อยกว่า 2500 กรัม</t>
  </si>
  <si>
    <t>2.เด็กแรกเกิดถึง 12  ปีได้รับการฉีดวัคซีนป้องกันโรค</t>
  </si>
  <si>
    <t>ร้อยละที่ไม่ผ่านเกณฑ์</t>
  </si>
  <si>
    <t>3. เด็กแรกเกิดได้กินนมแม่อย่างเดียวอย่างน้อย 6 เดือน ติดต่อกัน</t>
  </si>
  <si>
    <t>4. ทุกคนในครัวเรือนกินอาหารถูกสุขลักษณะ ปลอดภัย</t>
  </si>
  <si>
    <t>5. คนในครัวเรือนมีการใช้ยาเพื่อบำบัด บรรเทาการเจ็บป่วยเหมาะสม</t>
  </si>
  <si>
    <t>6. คนอายุ 35 ปีขึ้นไป ได้รับการตรวจสุขภาพประจำปี</t>
  </si>
  <si>
    <t>7. คนอายุ 6 ปีขึ้นไป ออกกำลังกายอย่างน้อยสัปดาห์ละ 3 วันๆละ30นาที</t>
  </si>
  <si>
    <t>8. ครัวเรือนมีความมุ่นคงในที่อยู่อาศัยและบ้านมีสภาพมั่นคงถาวร</t>
  </si>
  <si>
    <t>9. ครัวเรือมีนำสะอาดสำหรับดื่มและบริโภคเพียงพอตลอดปี</t>
  </si>
  <si>
    <t>10. ครัวเรือนมีน้ำใช้เพียงพอตลอดปี</t>
  </si>
  <si>
    <t>12. ครัวเรือนไม่ถูกรบกวนจากมลพิษ</t>
  </si>
  <si>
    <t>13. ครัวเรือนมีการป้องกันอุบัติภัยอย่างถูกวิธี</t>
  </si>
  <si>
    <t>14. ครัวเรือนมีความปลอดภัยในชีวิตและทรัพย์สิน</t>
  </si>
  <si>
    <t>15. ครัวเรือนมีความอบอุ่น</t>
  </si>
  <si>
    <t>17. เด็กอายุ 6-14 ปี ได้รับการศึกษาภาคบังคับ 9 ปี</t>
  </si>
  <si>
    <t>18. เด็กจบชั้น ม.3 ได้เรียนต่อชั้น ม.4 หรือเทียบเท่า</t>
  </si>
  <si>
    <t>20. คนอายุ 15-60 ปีเต็ม อ่าน เขียน ภาษาไทย และคิดเลขอย่างง่ายได้</t>
  </si>
  <si>
    <t>22. คนอายุมากกว่า 60 ปีเต็มขึ้นไป มีอาชีพและมีรายได้</t>
  </si>
  <si>
    <t>23. คนในครัวเรือนมีรายได้เฉลี่ยไม่น้อยกว่าคนละ 30000 บาทต่อปี</t>
  </si>
  <si>
    <t>25. คนในครัวเรือนไม่ดื่มสุรา</t>
  </si>
  <si>
    <t>26. คนในครัวเรือนไม่สูบบุหรี</t>
  </si>
  <si>
    <t>30. คนในครัวเรือนมีส่วนร่วมทำกิจกกรมสาธารณะเพื่อประโยชน์ชุมชน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</si>
  <si>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</si>
  <si>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</si>
  <si>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</si>
  <si>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</si>
  <si>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</si>
  <si>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</si>
  <si>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</si>
  <si>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</si>
  <si>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</si>
  <si>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</si>
  <si>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</si>
  <si>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</si>
  <si>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</si>
  <si>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</si>
  <si>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</si>
  <si>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</si>
  <si>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</si>
  <si>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18. การได้รับการศึกษา</t>
  </si>
  <si>
    <t>19. อัตราการเรียนต่อของประชาชน</t>
  </si>
  <si>
    <t>20. ระดับการศึกษาของประชาชน</t>
  </si>
  <si>
    <t>21. การเรียนรู้โดยชุมชน</t>
  </si>
  <si>
    <t>22. การได้รับการคุ้มครองทางสังคม</t>
  </si>
  <si>
    <t>23. การมีส่วนร่วมของชุมชน</t>
  </si>
  <si>
    <t>24. การรวมกลุ่มของชุมชน</t>
  </si>
  <si>
    <t>25. การเข้าถึงแหล่งเงินทุนของประชาชน</t>
  </si>
  <si>
    <t>26. คูณภาพดิน</t>
  </si>
  <si>
    <t>27. คุณภาพน้ำ</t>
  </si>
  <si>
    <t>29. การใช้ประโยชนที่ดิน</t>
  </si>
  <si>
    <t>30. การจัดการสภาพแวดล้อม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</si>
  <si>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</si>
  <si>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</si>
  <si>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</si>
  <si>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</si>
  <si>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28. การปลูกป่าหรือต้นไม้ยืนต้น</t>
  </si>
  <si>
    <t>28. คนสูงอายุได้รับการดูแลจากคนในครัวเรือน หมู่บ้าน/ชุมชนหรือภาครัฐ</t>
  </si>
  <si>
    <t>29. คนพิการได้รับการดูแลจากคนในครัวเรือน หมู่บ้าน/ชุมชน หรือภาครัฐ</t>
  </si>
  <si>
    <t>27. คนอายุ 6 ปีขึ้นไปปฏิบัติกิจกรรมทางศาสนาอย่างน้อยสัปดาห์ละ 1ครั้ง</t>
  </si>
  <si>
    <t>19. เด็กจบการศึกษาภาคบังคับ 9 ปี ได้รับการฝึกอบรมด้านอาชีพ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</si>
  <si>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</si>
  <si>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</si>
  <si>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</si>
  <si>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หมวดที่ 2 มีบ้านอาศัย</t>
  </si>
  <si>
    <t>หมาดที่ 3 ฝักใฝ่การศึกษา</t>
  </si>
  <si>
    <t>หมวดที่ 5 ปลูกฝังค่านิยมไทย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</si>
  <si>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</si>
  <si>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</si>
  <si>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</si>
  <si>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</si>
  <si>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</si>
  <si>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</si>
  <si>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</si>
  <si>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</si>
  <si>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16. เด็กอายุ 3-5 ปีเต็มได้รับการเลี้ยงดูเตรียมความพร้อมก่อนวัยเรียน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</si>
  <si>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</si>
  <si>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</si>
  <si>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</si>
  <si>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</si>
  <si>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</si>
  <si>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 xml:space="preserve">หมู่ที   </t>
  </si>
  <si>
    <t xml:space="preserve">ป้อนค่าใช่ช่องสีส้มนี้ 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</si>
  <si>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</si>
  <si>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</si>
  <si>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</si>
  <si>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</si>
  <si>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</si>
  <si>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1.1 ข้อมูล จปฐ. ป้อนข้อมูลเฉพาะร้อยละที่ไม่ผ่านเกณฑ์</t>
  </si>
  <si>
    <t>(เฉพาะข้อที่ตกเกณฑ์) ตามข้อคำถามจปฐ. ทั้ง30 ตัวชี้วัด</t>
  </si>
  <si>
    <t>ตามข้อคำถามของกชช.2 ค ทั้ง33 ตั้วชี้วัด</t>
  </si>
  <si>
    <t xml:space="preserve">1.2 ข้อมูล กชช.2ค ป้อนค่าคะแนนระดับปัญหา คือ 1 หรือ 2 หรือ 3 </t>
  </si>
  <si>
    <t>ข้อมูล</t>
  </si>
  <si>
    <t>1.3 หากชุมชนมีข้อมูลอื่นๆ ให้วิเคราะห์ข้อมูลนั้น เป็น 5 ประเภท</t>
  </si>
  <si>
    <t>ตามประเด็นการพัฒนาหมู่บ้านสารสนเทศชุมชน แล้วเพิ่มต้นมูล 2 ช่องคือ</t>
  </si>
  <si>
    <t>1) รายละเอียดชื่อข้อมูลนั้น เช่น 1. ข้อมูลภูมิปัญญา</t>
  </si>
  <si>
    <t>2) ช่องสีส้ม ให้ป้อนระดับของปัญหาของข้อมูลนั้น โดย</t>
  </si>
  <si>
    <t>3= ปัญหาน้อย</t>
  </si>
  <si>
    <t>2= ปัญหาปานกลาง</t>
  </si>
  <si>
    <t>1= ปัญหามาก</t>
  </si>
  <si>
    <t>ที่ตรงกับปัญหาของชุมชน เพื่อการพัฒนาคุณภาพชีวิตต่อไป</t>
  </si>
  <si>
    <t>วิเคราะหข้อมูลชุมชน บ่งชี้ปัญหาและประเด็นของการพัฒนาสารสนเทศชุมชน</t>
  </si>
  <si>
    <t>1.ข้อมูลชุมชน</t>
  </si>
  <si>
    <t>21. คนอายุุ 15-60 ปีเต็มมีอาชีพและรายได้</t>
  </si>
  <si>
    <t>24. ครัวเรือนมีการออมเงิน</t>
  </si>
  <si>
    <r>
      <t>1. คลิ๊กส่วนที่</t>
    </r>
    <r>
      <rPr>
        <sz val="12"/>
        <color rgb="FFFF0000"/>
        <rFont val="Tahoma"/>
      </rPr>
      <t xml:space="preserve"> 1. ข้อมูลชุมชน</t>
    </r>
    <r>
      <rPr>
        <sz val="12"/>
        <color theme="1"/>
        <rFont val="Tahoma"/>
      </rPr>
      <t xml:space="preserve"> ป้อนข้อมูลชุมชน</t>
    </r>
  </si>
  <si>
    <t xml:space="preserve">  ตำบล</t>
  </si>
  <si>
    <t xml:space="preserve">  ชื่อบ้าน</t>
  </si>
  <si>
    <t xml:space="preserve">    อำเภอ</t>
  </si>
  <si>
    <r>
      <t>2. คลิ๊ก</t>
    </r>
    <r>
      <rPr>
        <sz val="12"/>
        <color rgb="FFFF0000"/>
        <rFont val="Tahoma"/>
      </rPr>
      <t xml:space="preserve"> 2. Radar Diagram</t>
    </r>
    <r>
      <rPr>
        <sz val="12"/>
        <rFont val="Tahoma"/>
      </rPr>
      <t xml:space="preserve"> เพื่อดูแผนภาพเรดาร์ ที่แสดงให้เห็นถึงผลการ</t>
    </r>
  </si>
  <si>
    <r>
      <t xml:space="preserve">3. คลิ๊ก </t>
    </r>
    <r>
      <rPr>
        <sz val="12"/>
        <color rgb="FFFF0000"/>
        <rFont val="Tahoma"/>
      </rPr>
      <t>3. Community Radar Analysis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เพื่อดูภาพรวมของผลการวิเคราะห์สารสนเทศของชุมชน</t>
    </r>
  </si>
  <si>
    <t>บ้าน</t>
  </si>
  <si>
    <t>2.Radar Diagram</t>
  </si>
  <si>
    <t>3.Community Radar Analysis</t>
  </si>
  <si>
    <t>ต้นทุนในการผลิตสูง</t>
  </si>
  <si>
    <t>ส่งเสริมการจัดทำบัญชีครัวเรือน</t>
  </si>
  <si>
    <t>ต้องการซ่อมแซมถนน</t>
  </si>
  <si>
    <t>เพิ่มผลผลิตทางการเกษคร</t>
  </si>
  <si>
    <t>มีตลาดรองรับสินค้าทางการเกษตร</t>
  </si>
  <si>
    <t>ขาดความสามัคคีแบ่งพักพวก แบ่งสี</t>
  </si>
  <si>
    <t>ฟื้นฟูวัฒนธรรมในท้องถิ่น</t>
  </si>
  <si>
    <t>ปรับปรุงคุณภาพดิน</t>
  </si>
  <si>
    <t>ลดการใช้สารเคมี</t>
  </si>
  <si>
    <t>การรักษาความสะอาดในชุมชน</t>
  </si>
  <si>
    <t>สุขภาพร่างกายของคนในชุมชนอ่อนแอ มีโรคภัย(เบาหวาน)</t>
  </si>
  <si>
    <t>หนีสิน</t>
  </si>
  <si>
    <t>การฟื้นฟูและปลูกป่า</t>
  </si>
  <si>
    <t>การรักษาพันธ์ในห้วย</t>
  </si>
  <si>
    <t>ส่งเสริมการเรียนภาษากูย(ภาษาถิ่น)</t>
  </si>
  <si>
    <t>ซ่อมแซมที่อยู่อาศัยของคนยากจน</t>
  </si>
  <si>
    <t>กลุ่มเครือข่าย กองทุนในชุมชน</t>
  </si>
  <si>
    <t>การณรงค์กำจัดลูกน้ำและยุงลาย</t>
  </si>
  <si>
    <t>ต้องการรับการสนับสนุนอาชีพเสริม</t>
  </si>
  <si>
    <t>ต้องการรับการสนับสนุนเงินทุน</t>
  </si>
  <si>
    <t>ราคาสินค้าการเกษครต่ำ</t>
  </si>
  <si>
    <t>ลดรายจ่าย เพิ่มรายได้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</si>
  <si>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</si>
  <si>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</si>
  <si>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</si>
  <si>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</si>
  <si>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</si>
  <si>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</si>
  <si>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r>
      <t xml:space="preserve">11. </t>
    </r>
    <r>
      <rPr>
        <sz val="12"/>
        <rFont val="Silom"/>
        <family val="2"/>
      </rPr>
      <t>ครัวเรือนมีการจัดบ้านเรือนเป็นระเบียบเรียบร้อยถูกสุขลักษณะ</t>
    </r>
  </si>
  <si>
    <t>Integrated Community Information Radar Analysis</t>
  </si>
  <si>
    <t xml:space="preserve">                             ICIA MODEL</t>
  </si>
  <si>
    <t xml:space="preserve">โปรแกรม ICIA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</si>
  <si>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r>
      <t>** หมายเหตุ ชุมชนสามารถใช้ผลการวิเคราะห์ 2. Radar Diagram หรือ 3.Community Radar Analysi</t>
    </r>
    <r>
      <rPr>
        <sz val="11"/>
        <color theme="1"/>
        <rFont val="Tahoma"/>
      </rPr>
      <t>s ร่วมกับ</t>
    </r>
    <r>
      <rPr>
        <sz val="11"/>
        <color theme="1"/>
        <rFont val="Tahoma"/>
      </rPr>
      <t xml:space="preserve"> </t>
    </r>
    <r>
      <rPr>
        <sz val="11"/>
        <color theme="1"/>
        <rFont val="Tahoma"/>
      </rPr>
      <t>การจัด</t>
    </r>
    <r>
      <rPr>
        <sz val="11"/>
        <color theme="1"/>
        <rFont val="Tahoma"/>
      </rPr>
      <t>เวทีประชาคม การมีส่วนร่วม และ ความต้องการของชุมชน</t>
    </r>
    <r>
      <rPr>
        <sz val="11"/>
        <color theme="1"/>
        <rFont val="Tahoma"/>
      </rPr>
      <t>ได้</t>
    </r>
  </si>
  <si>
    <t>ประเด็นการพัฒนาของหมู่บ้านเพื่อพัฒนาคูณภาพชีวิต</t>
  </si>
  <si>
    <t>Factor Analysis:: ความสัมพันธ์ของกลุ่มตัวชี้วัดกับประเด็นปัญหาของชุมชน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</si>
  <si>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</si>
  <si>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</si>
  <si>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</si>
  <si>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</si>
  <si>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</si>
  <si>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หมวดที่ 4 รายได้ก้าวหน้า</t>
  </si>
  <si>
    <t>โปรแกรมแบ่งส่วนการใช้งานเป็น 3 ส่วน</t>
  </si>
  <si>
    <r>
      <rPr>
        <i/>
        <sz val="14"/>
        <color theme="1"/>
        <rFont val="Silom"/>
        <family val="2"/>
      </rPr>
      <t>ข้อมูลเพิ่มเติม</t>
    </r>
    <r>
      <rPr>
        <i/>
        <sz val="14"/>
        <color theme="1"/>
        <rFont val="Tahoma"/>
        <family val="2"/>
        <scheme val="minor"/>
      </rPr>
      <t xml:space="preserve"> </t>
    </r>
    <r>
      <rPr>
        <i/>
        <sz val="14"/>
        <color theme="1"/>
        <rFont val="Silom"/>
        <family val="2"/>
      </rPr>
      <t>ติดต่อศูนย์สารสนเทศเพื่อการพัฒนาชุมชน</t>
    </r>
    <r>
      <rPr>
        <i/>
        <sz val="14"/>
        <color theme="1"/>
        <rFont val="Tahoma"/>
        <family val="2"/>
        <scheme val="minor"/>
      </rPr>
      <t xml:space="preserve"> 0-21416284</t>
    </r>
    <r>
      <rPr>
        <i/>
        <sz val="14"/>
        <color theme="1"/>
        <rFont val="Tahoma"/>
        <family val="2"/>
        <scheme val="minor"/>
      </rPr>
      <t>, p.wunsuk@gmail.com</t>
    </r>
  </si>
  <si>
    <t>ฃ</t>
  </si>
  <si>
    <t>ICIA Logic Model</t>
  </si>
  <si>
    <t>Inputs</t>
  </si>
  <si>
    <t>Outputs</t>
  </si>
  <si>
    <t>Outcomes</t>
  </si>
  <si>
    <t>ปัจจัยดำเนินการ</t>
  </si>
  <si>
    <t>กิจกรรม Activities</t>
  </si>
  <si>
    <t>ผู้มีส่วนร่วม Participation</t>
  </si>
  <si>
    <t>Short term</t>
  </si>
  <si>
    <t>Medium term</t>
  </si>
  <si>
    <t>Long term</t>
  </si>
  <si>
    <t xml:space="preserve">คน: </t>
  </si>
  <si>
    <t>จำนวน</t>
  </si>
  <si>
    <t>ตัวชี้วัด</t>
  </si>
  <si>
    <t>งบประมาณ: Budget</t>
  </si>
  <si>
    <t>พื้นที่เป้าหมาย</t>
  </si>
  <si>
    <t>เป้าหมาย</t>
  </si>
  <si>
    <t>ภาคี:Partner</t>
  </si>
  <si>
    <t>อุปกรณ์ เทคโนโลยี</t>
  </si>
  <si>
    <r>
      <rPr>
        <b/>
        <sz val="10"/>
        <rFont val="Arial"/>
        <family val="2"/>
      </rPr>
      <t>Assumptions</t>
    </r>
    <r>
      <rPr>
        <sz val="9"/>
        <rFont val="Arial"/>
        <family val="2"/>
      </rPr>
      <t xml:space="preserve"> </t>
    </r>
  </si>
  <si>
    <r>
      <rPr>
        <b/>
        <sz val="10"/>
        <rFont val="Arial"/>
        <family val="2"/>
      </rPr>
      <t>External Factors</t>
    </r>
    <r>
      <rPr>
        <sz val="9"/>
        <rFont val="Arial"/>
        <family val="2"/>
      </rPr>
      <t xml:space="preserve">  </t>
    </r>
  </si>
  <si>
    <t>กลุ่มโครงการ</t>
  </si>
  <si>
    <t>ประเด็นปัญหา</t>
  </si>
  <si>
    <t>ค่าคะแนน</t>
  </si>
  <si>
    <t>ด้านการพัฒนาด้านอาชีพ</t>
  </si>
  <si>
    <t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t>
  </si>
  <si>
    <t xml:space="preserve">น้ำหนักของเด็กแรกเกิด,การฉีดวัคซีนป้องกันโรค, การกินนมแม่ การเลี้ยงดูเด็กเตรียมความพร้อมก่อนวัยเรียน
 เด็กอายุ 6-14 ปี ได้รับการศึกษาภาคบังคับ  เด็กจบชั้น ม.3 ได้เรียนต่อ, เด็กได้รับการฝึกอบรมด้านอาชีพ, การกินอาหารถูกสุขลักษณะ การใช้ยาเพื่อบำบัดบรรเทาการเจ็บป่วย, การตรวจสุขภาพประจำปี, การออกกำลังกาย ความมั่นคงในที่อยู่อาศัยและบ้านมีสภาพมั่นคงถาวร, ระเบียบเรียบร้อยถูกสุขลักษณะ, การถูกรบกวนจากมลพิษ การป้องกันอุบัติภัยอย่างถูกวิธี, ความปลอดภัยในชีวิตและทรัพย์สิน ความอบอุ่นในครัวเรือน คนในครัวเรือนไม่ดื่มสุรา, ไม่สูบบุหรี
</t>
  </si>
  <si>
    <t xml:space="preserve">ความปลอดภัยในการทำงาน การป้องกันโรคติดต่อ การกีฬา การปลูกป่าหรือต้นไม้ยืนต้น การจัดการสภาพแวดล้อม ความปลอดภัยจากยาเสพติด จากภัยพิบัติ จากความเสี่ยงในชุมชน
</t>
  </si>
  <si>
    <t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t>
  </si>
  <si>
    <t xml:space="preserve">มีนำสะอาดสำหรับดื่มและบริโภค น้ำใช้เพียงพอ การจัดบ้านเรือนถูกสุขลักษณะ
การรบกวนจากมลพิษ ความปลอดภัยในชีวิตและทรัพย์สิน การปฏิบัติกิจกรรมทางศาสนา การดูแลคนสูงอายุ คนพิการ การมีส่วนร่วมทำกิจกรรมสาธารณะเพื่อประโยชน์ชุมชน
</t>
  </si>
  <si>
    <t xml:space="preserve">การเรียนรู้โดยชุมชน การได้รับการคุ้มครองทางสังคม การมีส่วนร่วมของชุมชน การรวมกลุ่มของชุมชน การปลูกป่า การใช้ประโยชนที่ดิน การได้รับประโยชน์สถานที่ท่องเที่ยว 
</t>
  </si>
  <si>
    <t xml:space="preserve">ปัญหา ถนน การไฟฟ้า การติดต่อสื่อสาร น้ำดื่ม น้ำใช้ น้ำเพื่อการเกษตร การมีที่ดินทำกิน การเข้าถึงแหล่งเงินทุน การได้รับประโยชน์จากการมีสถานที่ท่องเที่ยว ผลผลิตจากการทำนา ทำไร่ การเกษตรอื่นๆ การประกอบอุตสาหกรรมในครัวเรือนระดับการศึกษาของประชาชน
</t>
  </si>
  <si>
    <t>ประเด็นควร พิจารณา</t>
  </si>
  <si>
    <t>นางสาวประภาพรรณ  วุ่นสุข</t>
  </si>
  <si>
    <t>Contact</t>
  </si>
  <si>
    <t>Tel: 863825182</t>
  </si>
  <si>
    <t xml:space="preserve">ข้อมูลเพิ่มเติม ติดต่อศูนย์สารสนเทศเพื่อการพัฒนาชุมชน </t>
  </si>
  <si>
    <t>**เพื่อประโยชน์แก่การใช้งานของกรมการพัฒนาชุมชน กระทรวงมหาดไทย**</t>
  </si>
  <si>
    <t>Tel: 0-21416284</t>
  </si>
  <si>
    <t>E-mail: p.wunsuk@gmail.com</t>
  </si>
  <si>
    <t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t>
  </si>
  <si>
    <t xml:space="preserve">การออมเงิน ปัญหาการดูแลคนสูงอายุ คนพิการ ปัญหาการปฏิบัติกิจกรรมทางศาสนา และการมีส่วนร่วมทำกิจกกรรมสาธารณะเพื่อประโยชน์ชุมชน
</t>
  </si>
  <si>
    <t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t>
  </si>
  <si>
    <t>วิเคราะห์ แผนงาน โครงการจัดการสารสนเทศเพื่อการพัฒนาคุณภาพชีวิต</t>
  </si>
  <si>
    <t>พิษณุโลก</t>
  </si>
  <si>
    <t>นครไทย</t>
  </si>
  <si>
    <t>นาขุมคัน</t>
  </si>
  <si>
    <t>นครชุม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</si>
</sst>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sz val="14"/>
      <name val="TH SarabunPSK"/>
      <family val="2"/>
    </font>
    <font>
      <b/>
      <sz val="14"/>
      <color indexed="10"/>
      <name val="TH SarabunPSK"/>
      <family val="2"/>
    </font>
    <font>
      <b/>
      <u/>
      <sz val="14"/>
      <name val="TH SarabunPSK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Silom"/>
      <family val="2"/>
    </font>
    <font>
      <sz val="8"/>
      <name val="Arial"/>
    </font>
    <font>
      <sz val="12"/>
      <color indexed="13"/>
      <name val="Tahoma"/>
    </font>
    <font>
      <b/>
      <i/>
      <sz val="12"/>
      <color indexed="13"/>
      <name val="Tahoma"/>
    </font>
    <font>
      <sz val="12"/>
      <name val="Tahoma"/>
    </font>
    <font>
      <b/>
      <u val="double"/>
      <sz val="12"/>
      <color indexed="8"/>
      <name val="Tahoma"/>
    </font>
    <font>
      <sz val="12"/>
      <color indexed="8"/>
      <name val="Tahoma"/>
    </font>
    <font>
      <sz val="14"/>
      <color indexed="13"/>
      <name val="Tahoma"/>
    </font>
    <font>
      <b/>
      <i/>
      <sz val="14"/>
      <color indexed="13"/>
      <name val="Tahoma"/>
    </font>
    <font>
      <sz val="14"/>
      <name val="Tahoma"/>
    </font>
    <font>
      <sz val="14"/>
      <color indexed="8"/>
      <name val="Tahoma"/>
    </font>
    <font>
      <b/>
      <sz val="14"/>
      <color theme="3"/>
      <name val="Tahoma"/>
      <scheme val="minor"/>
    </font>
    <font>
      <b/>
      <sz val="12"/>
      <color rgb="FFFFFF00"/>
      <name val="Tahoma"/>
    </font>
    <font>
      <sz val="9"/>
      <color theme="1"/>
      <name val="Tahoma"/>
    </font>
    <font>
      <sz val="9"/>
      <name val="Tahoma"/>
    </font>
    <font>
      <sz val="9"/>
      <color indexed="81"/>
      <name val="Arial"/>
    </font>
    <font>
      <b/>
      <sz val="9"/>
      <color indexed="81"/>
      <name val="Arial"/>
    </font>
    <font>
      <b/>
      <sz val="9"/>
      <color indexed="81"/>
      <name val="Silom"/>
    </font>
    <font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b/>
      <u val="double"/>
      <sz val="14"/>
      <color indexed="8"/>
      <name val="Tahoma"/>
    </font>
    <font>
      <sz val="11"/>
      <color theme="1"/>
      <name val="Tahoma"/>
    </font>
    <font>
      <sz val="12"/>
      <color rgb="FFFF0000"/>
      <name val="Tahoma"/>
    </font>
    <font>
      <sz val="12"/>
      <color theme="1"/>
      <name val="Tahoma"/>
    </font>
    <font>
      <b/>
      <sz val="14"/>
      <color rgb="FF006100"/>
      <name val="Tahoma"/>
    </font>
    <font>
      <i/>
      <sz val="12"/>
      <color rgb="FF3366FF"/>
      <name val="Tahoma"/>
    </font>
    <font>
      <i/>
      <sz val="16"/>
      <color theme="1"/>
      <name val="Tahoma"/>
    </font>
    <font>
      <b/>
      <sz val="18"/>
      <color theme="1"/>
      <name val="Tahoma"/>
    </font>
    <font>
      <b/>
      <sz val="16"/>
      <color theme="1"/>
      <name val="Tahoma"/>
      <family val="2"/>
    </font>
    <font>
      <sz val="12"/>
      <name val="Tahoma"/>
      <family val="2"/>
    </font>
    <font>
      <i/>
      <sz val="14"/>
      <color theme="1"/>
      <name val="Tahoma"/>
      <family val="2"/>
      <scheme val="minor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b/>
      <sz val="24"/>
      <color rgb="FF000090"/>
      <name val="IrisUPC"/>
    </font>
    <font>
      <i/>
      <sz val="14"/>
      <color theme="1"/>
      <name val="Silom"/>
      <family val="2"/>
    </font>
    <font>
      <b/>
      <sz val="14"/>
      <color theme="3"/>
      <name val="Silom"/>
    </font>
    <font>
      <b/>
      <sz val="14"/>
      <name val="Tahoma"/>
    </font>
    <font>
      <sz val="16"/>
      <name val="Tahoma"/>
      <family val="2"/>
      <scheme val="major"/>
    </font>
    <font>
      <sz val="16"/>
      <name val="Arial"/>
    </font>
    <font>
      <sz val="11"/>
      <name val="Tahoma"/>
      <scheme val="minor"/>
    </font>
    <font>
      <sz val="10"/>
      <name val="Silom"/>
    </font>
    <font>
      <sz val="12"/>
      <color rgb="FF9C6500"/>
      <name val="Tahoma"/>
      <family val="2"/>
      <scheme val="minor"/>
    </font>
    <font>
      <sz val="16"/>
      <name val="IrisUPC"/>
    </font>
    <font>
      <b/>
      <sz val="22"/>
      <name val="IrisUPC"/>
    </font>
    <font>
      <b/>
      <sz val="16"/>
      <name val="IrisUPC"/>
    </font>
    <font>
      <b/>
      <sz val="16"/>
      <color rgb="FF9C6500"/>
      <name val="IrisUPC"/>
    </font>
    <font>
      <i/>
      <sz val="16"/>
      <name val="IrisUPC"/>
    </font>
    <font>
      <sz val="16"/>
      <color theme="1"/>
      <name val="IrisUPC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IrisUPC"/>
    </font>
    <font>
      <b/>
      <sz val="20"/>
      <name val="IrisUPC"/>
    </font>
    <font>
      <b/>
      <sz val="18"/>
      <color rgb="FFFF0000"/>
      <name val="IrisUPC"/>
    </font>
    <font>
      <sz val="18"/>
      <name val="IrisUPC"/>
    </font>
    <font>
      <sz val="11"/>
      <name val="IrisUPC"/>
    </font>
    <font>
      <sz val="12"/>
      <name val="IrisUPC"/>
    </font>
    <font>
      <i/>
      <sz val="18"/>
      <color theme="1"/>
      <name val="IrisUPC"/>
    </font>
    <font>
      <sz val="22"/>
      <name val="IrisUPC"/>
    </font>
    <font>
      <sz val="11"/>
      <color rgb="FF000000"/>
      <name val="IrisUPC"/>
    </font>
    <font>
      <sz val="12"/>
      <color rgb="FF000000"/>
      <name val="IrisUPC"/>
    </font>
    <font>
      <sz val="18"/>
      <color rgb="FF3F3F76"/>
      <name val="Silom"/>
      <family val="2"/>
    </font>
    <font>
      <sz val="18"/>
      <color rgb="FF3F3F76"/>
      <name val="Tahoma"/>
      <family val="2"/>
      <scheme val="minor"/>
    </font>
    <font>
      <b/>
      <sz val="26"/>
      <name val="IrisUPC"/>
    </font>
  </fonts>
  <fills count="3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ECF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8" borderId="1" applyNumberFormat="0" applyAlignment="0" applyProtection="0"/>
    <xf numFmtId="0" fontId="2" fillId="9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3" fillId="10" borderId="2" xfId="2" applyFill="1" applyBorder="1" applyAlignment="1">
      <alignment horizontal="center"/>
    </xf>
    <xf numFmtId="0" fontId="3" fillId="10" borderId="2" xfId="2" applyNumberFormat="1" applyFill="1" applyBorder="1" applyAlignment="1">
      <alignment horizontal="center"/>
    </xf>
    <xf numFmtId="0" fontId="3" fillId="10" borderId="2" xfId="2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2" borderId="0" xfId="0" applyFont="1" applyFill="1" applyAlignment="1" applyProtection="1">
      <alignment horizontal="right"/>
    </xf>
    <xf numFmtId="0" fontId="19" fillId="2" borderId="0" xfId="0" applyFont="1" applyFill="1" applyProtection="1"/>
    <xf numFmtId="0" fontId="21" fillId="0" borderId="0" xfId="0" applyFont="1"/>
    <xf numFmtId="0" fontId="22" fillId="0" borderId="0" xfId="0" applyFont="1" applyFill="1" applyProtection="1"/>
    <xf numFmtId="0" fontId="3" fillId="11" borderId="16" xfId="1" applyFill="1" applyBorder="1" applyAlignment="1">
      <alignment horizontal="right"/>
    </xf>
    <xf numFmtId="0" fontId="6" fillId="18" borderId="1" xfId="8" applyFill="1" applyBorder="1" applyAlignment="1">
      <alignment horizontal="center"/>
    </xf>
    <xf numFmtId="0" fontId="3" fillId="11" borderId="0" xfId="1" applyFill="1" applyBorder="1" applyAlignment="1">
      <alignment horizontal="center"/>
    </xf>
    <xf numFmtId="0" fontId="8" fillId="17" borderId="16" xfId="0" applyFont="1" applyFill="1" applyBorder="1" applyProtection="1">
      <protection locked="0"/>
    </xf>
    <xf numFmtId="0" fontId="3" fillId="10" borderId="20" xfId="2" applyFill="1" applyBorder="1" applyAlignment="1">
      <alignment horizontal="center"/>
    </xf>
    <xf numFmtId="0" fontId="7" fillId="17" borderId="16" xfId="0" applyFont="1" applyFill="1" applyBorder="1"/>
    <xf numFmtId="0" fontId="3" fillId="10" borderId="20" xfId="2" applyNumberForma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3" fillId="10" borderId="20" xfId="2" applyFill="1" applyBorder="1" applyAlignment="1" applyProtection="1">
      <alignment horizontal="center"/>
      <protection locked="0"/>
    </xf>
    <xf numFmtId="0" fontId="7" fillId="17" borderId="21" xfId="0" applyFont="1" applyFill="1" applyBorder="1" applyAlignment="1">
      <alignment horizontal="center"/>
    </xf>
    <xf numFmtId="0" fontId="7" fillId="17" borderId="22" xfId="0" applyFont="1" applyFill="1" applyBorder="1"/>
    <xf numFmtId="0" fontId="26" fillId="17" borderId="0" xfId="0" applyFont="1" applyFill="1"/>
    <xf numFmtId="0" fontId="3" fillId="10" borderId="25" xfId="2" applyFill="1" applyBorder="1" applyAlignment="1">
      <alignment horizontal="center"/>
    </xf>
    <xf numFmtId="0" fontId="3" fillId="10" borderId="26" xfId="2" applyFill="1" applyBorder="1" applyAlignment="1">
      <alignment horizontal="center"/>
    </xf>
    <xf numFmtId="0" fontId="25" fillId="12" borderId="15" xfId="4" applyFont="1" applyFill="1" applyBorder="1" applyAlignment="1">
      <alignment horizontal="center"/>
    </xf>
    <xf numFmtId="0" fontId="3" fillId="10" borderId="25" xfId="2" applyFill="1" applyBorder="1" applyAlignment="1" applyProtection="1">
      <alignment horizontal="center"/>
      <protection locked="0"/>
    </xf>
    <xf numFmtId="0" fontId="3" fillId="10" borderId="26" xfId="2" applyFill="1" applyBorder="1" applyAlignment="1" applyProtection="1">
      <alignment horizontal="center"/>
      <protection locked="0"/>
    </xf>
    <xf numFmtId="0" fontId="26" fillId="13" borderId="15" xfId="0" applyFont="1" applyFill="1" applyBorder="1"/>
    <xf numFmtId="0" fontId="26" fillId="13" borderId="15" xfId="0" applyFont="1" applyFill="1" applyBorder="1" applyAlignment="1">
      <alignment horizontal="center"/>
    </xf>
    <xf numFmtId="0" fontId="3" fillId="19" borderId="27" xfId="5" applyFill="1" applyBorder="1" applyAlignment="1">
      <alignment horizontal="center"/>
    </xf>
    <xf numFmtId="0" fontId="3" fillId="19" borderId="28" xfId="5" applyFill="1" applyBorder="1" applyAlignment="1">
      <alignment horizontal="center"/>
    </xf>
    <xf numFmtId="0" fontId="12" fillId="11" borderId="16" xfId="1" applyFont="1" applyFill="1" applyBorder="1" applyAlignment="1">
      <alignment horizontal="right"/>
    </xf>
    <xf numFmtId="0" fontId="12" fillId="11" borderId="0" xfId="1" applyFont="1" applyFill="1" applyBorder="1" applyAlignment="1">
      <alignment horizontal="center"/>
    </xf>
    <xf numFmtId="0" fontId="34" fillId="0" borderId="0" xfId="0" applyFont="1" applyFill="1" applyProtection="1"/>
    <xf numFmtId="0" fontId="35" fillId="12" borderId="15" xfId="4" applyFont="1" applyFill="1" applyBorder="1" applyAlignment="1">
      <alignment horizontal="center"/>
    </xf>
    <xf numFmtId="0" fontId="23" fillId="0" borderId="36" xfId="14" applyFont="1" applyFill="1" applyAlignment="1">
      <alignment horizontal="right"/>
    </xf>
    <xf numFmtId="0" fontId="23" fillId="0" borderId="36" xfId="14" applyFont="1" applyFill="1" applyAlignment="1">
      <alignment horizontal="left"/>
    </xf>
    <xf numFmtId="0" fontId="16" fillId="0" borderId="0" xfId="0" applyFont="1" applyAlignment="1">
      <alignment horizontal="left"/>
    </xf>
    <xf numFmtId="0" fontId="37" fillId="22" borderId="0" xfId="17" applyFont="1" applyProtection="1"/>
    <xf numFmtId="0" fontId="37" fillId="22" borderId="0" xfId="17" applyFont="1"/>
    <xf numFmtId="0" fontId="38" fillId="21" borderId="0" xfId="15" applyFont="1"/>
    <xf numFmtId="0" fontId="21" fillId="0" borderId="0" xfId="0" applyFont="1" applyAlignment="1">
      <alignment wrapText="1" shrinkToFit="1"/>
    </xf>
    <xf numFmtId="0" fontId="39" fillId="0" borderId="0" xfId="16" applyFont="1" applyAlignment="1">
      <alignment horizontal="left"/>
    </xf>
    <xf numFmtId="0" fontId="40" fillId="23" borderId="0" xfId="16" applyFont="1" applyFill="1" applyAlignment="1">
      <alignment horizontal="right" vertical="center"/>
    </xf>
    <xf numFmtId="0" fontId="41" fillId="23" borderId="36" xfId="14" applyFont="1" applyFill="1" applyAlignment="1">
      <alignment horizontal="left"/>
    </xf>
    <xf numFmtId="0" fontId="21" fillId="23" borderId="0" xfId="0" applyFont="1" applyFill="1"/>
    <xf numFmtId="0" fontId="0" fillId="0" borderId="0" xfId="0"/>
    <xf numFmtId="0" fontId="42" fillId="23" borderId="36" xfId="14" applyFont="1" applyFill="1" applyAlignment="1">
      <alignment horizontal="left"/>
    </xf>
    <xf numFmtId="0" fontId="43" fillId="0" borderId="0" xfId="0" applyFont="1"/>
    <xf numFmtId="0" fontId="0" fillId="0" borderId="0" xfId="0" applyAlignment="1">
      <alignment horizontal="center"/>
    </xf>
    <xf numFmtId="0" fontId="44" fillId="23" borderId="0" xfId="16" applyFont="1" applyFill="1" applyAlignment="1">
      <alignment horizontal="left"/>
    </xf>
    <xf numFmtId="0" fontId="46" fillId="3" borderId="0" xfId="1" applyFont="1" applyAlignment="1">
      <alignment horizontal="right"/>
    </xf>
    <xf numFmtId="0" fontId="47" fillId="8" borderId="1" xfId="8" applyFont="1" applyAlignment="1">
      <alignment horizontal="center"/>
    </xf>
    <xf numFmtId="0" fontId="46" fillId="5" borderId="23" xfId="3" applyFont="1" applyBorder="1" applyAlignment="1">
      <alignment horizontal="center"/>
    </xf>
    <xf numFmtId="0" fontId="46" fillId="5" borderId="24" xfId="3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7" fillId="8" borderId="32" xfId="8" applyFont="1" applyBorder="1" applyAlignment="1">
      <alignment horizontal="center"/>
    </xf>
    <xf numFmtId="0" fontId="46" fillId="9" borderId="31" xfId="9" applyFont="1" applyBorder="1"/>
    <xf numFmtId="0" fontId="47" fillId="8" borderId="32" xfId="8" applyFont="1" applyBorder="1" applyAlignment="1"/>
    <xf numFmtId="0" fontId="47" fillId="8" borderId="33" xfId="8" applyFont="1" applyBorder="1" applyAlignment="1">
      <alignment horizontal="center"/>
    </xf>
    <xf numFmtId="0" fontId="48" fillId="0" borderId="0" xfId="0" applyFont="1"/>
    <xf numFmtId="0" fontId="45" fillId="0" borderId="4" xfId="7" applyFont="1" applyFill="1" applyAlignment="1">
      <alignment horizontal="center"/>
    </xf>
    <xf numFmtId="0" fontId="48" fillId="14" borderId="31" xfId="9" applyFont="1" applyFill="1" applyBorder="1" applyProtection="1"/>
    <xf numFmtId="0" fontId="48" fillId="15" borderId="31" xfId="9" applyFont="1" applyFill="1" applyBorder="1"/>
    <xf numFmtId="0" fontId="48" fillId="9" borderId="31" xfId="9" applyFont="1" applyBorder="1" applyAlignment="1">
      <alignment horizontal="left"/>
    </xf>
    <xf numFmtId="0" fontId="48" fillId="14" borderId="31" xfId="9" applyFont="1" applyFill="1" applyBorder="1" applyProtection="1">
      <protection locked="0"/>
    </xf>
    <xf numFmtId="0" fontId="48" fillId="14" borderId="31" xfId="9" applyFont="1" applyFill="1" applyBorder="1"/>
    <xf numFmtId="0" fontId="48" fillId="15" borderId="16" xfId="0" applyFont="1" applyFill="1" applyBorder="1"/>
    <xf numFmtId="0" fontId="48" fillId="9" borderId="31" xfId="9" applyFont="1" applyBorder="1"/>
    <xf numFmtId="0" fontId="46" fillId="14" borderId="31" xfId="9" applyFont="1" applyFill="1" applyBorder="1"/>
    <xf numFmtId="0" fontId="48" fillId="14" borderId="34" xfId="9" applyFont="1" applyFill="1" applyBorder="1"/>
    <xf numFmtId="0" fontId="48" fillId="0" borderId="0" xfId="0" applyFont="1" applyAlignment="1">
      <alignment horizontal="center"/>
    </xf>
    <xf numFmtId="0" fontId="48" fillId="15" borderId="22" xfId="0" applyFont="1" applyFill="1" applyBorder="1"/>
    <xf numFmtId="0" fontId="48" fillId="9" borderId="34" xfId="9" applyFont="1" applyBorder="1"/>
    <xf numFmtId="0" fontId="48" fillId="0" borderId="0" xfId="0" applyFont="1" applyFill="1" applyAlignment="1">
      <alignment horizontal="center"/>
    </xf>
    <xf numFmtId="0" fontId="49" fillId="8" borderId="1" xfId="8" applyFont="1" applyAlignment="1">
      <alignment horizontal="center"/>
    </xf>
    <xf numFmtId="0" fontId="51" fillId="24" borderId="0" xfId="0" applyFont="1" applyFill="1" applyAlignment="1" applyProtection="1">
      <alignment horizontal="left"/>
    </xf>
    <xf numFmtId="0" fontId="15" fillId="24" borderId="0" xfId="0" applyFont="1" applyFill="1" applyAlignment="1" applyProtection="1">
      <alignment horizontal="left"/>
    </xf>
    <xf numFmtId="0" fontId="16" fillId="24" borderId="0" xfId="0" applyFont="1" applyFill="1" applyAlignment="1">
      <alignment horizontal="left"/>
    </xf>
    <xf numFmtId="0" fontId="53" fillId="0" borderId="36" xfId="14" applyFont="1" applyFill="1" applyAlignment="1">
      <alignment horizontal="left"/>
    </xf>
    <xf numFmtId="0" fontId="54" fillId="0" borderId="0" xfId="0" applyFont="1"/>
    <xf numFmtId="0" fontId="55" fillId="24" borderId="0" xfId="0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55" fillId="24" borderId="0" xfId="0" applyFont="1" applyFill="1"/>
    <xf numFmtId="0" fontId="56" fillId="0" borderId="0" xfId="0" applyFont="1"/>
    <xf numFmtId="0" fontId="3" fillId="3" borderId="0" xfId="1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/>
    <xf numFmtId="0" fontId="50" fillId="9" borderId="31" xfId="9" applyFont="1" applyBorder="1" applyAlignment="1">
      <alignment horizontal="left"/>
    </xf>
    <xf numFmtId="0" fontId="60" fillId="0" borderId="0" xfId="0" applyFont="1"/>
    <xf numFmtId="0" fontId="62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3" fillId="25" borderId="22" xfId="68" applyFont="1" applyBorder="1" applyAlignment="1">
      <alignment vertical="center"/>
    </xf>
    <xf numFmtId="0" fontId="63" fillId="25" borderId="39" xfId="68" applyFont="1" applyBorder="1" applyAlignment="1">
      <alignment vertical="center"/>
    </xf>
    <xf numFmtId="0" fontId="60" fillId="13" borderId="40" xfId="0" applyFont="1" applyFill="1" applyBorder="1" applyAlignment="1">
      <alignment horizontal="center"/>
    </xf>
    <xf numFmtId="0" fontId="60" fillId="26" borderId="40" xfId="0" applyFont="1" applyFill="1" applyBorder="1" applyAlignment="1">
      <alignment horizontal="center"/>
    </xf>
    <xf numFmtId="0" fontId="60" fillId="0" borderId="0" xfId="0" applyFont="1" applyFill="1"/>
    <xf numFmtId="0" fontId="63" fillId="0" borderId="0" xfId="68" applyFont="1" applyFill="1" applyBorder="1" applyAlignment="1">
      <alignment vertical="center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Fill="1"/>
    <xf numFmtId="0" fontId="65" fillId="0" borderId="0" xfId="0" applyFont="1" applyBorder="1" applyAlignment="1">
      <alignment vertical="top" wrapText="1"/>
    </xf>
    <xf numFmtId="0" fontId="65" fillId="11" borderId="41" xfId="0" applyFont="1" applyFill="1" applyBorder="1" applyAlignment="1">
      <alignment vertical="top" wrapText="1"/>
    </xf>
    <xf numFmtId="0" fontId="60" fillId="10" borderId="15" xfId="0" applyFont="1" applyFill="1" applyBorder="1"/>
    <xf numFmtId="0" fontId="60" fillId="0" borderId="0" xfId="0" applyFont="1" applyBorder="1" applyAlignment="1">
      <alignment horizontal="left" vertical="top" wrapText="1"/>
    </xf>
    <xf numFmtId="0" fontId="60" fillId="0" borderId="15" xfId="0" applyFont="1" applyBorder="1"/>
    <xf numFmtId="0" fontId="60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11" borderId="15" xfId="0" applyFont="1" applyFill="1" applyBorder="1"/>
    <xf numFmtId="0" fontId="60" fillId="29" borderId="0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0" fillId="30" borderId="15" xfId="0" applyFont="1" applyFill="1" applyBorder="1"/>
    <xf numFmtId="0" fontId="60" fillId="0" borderId="0" xfId="0" applyFont="1" applyFill="1" applyBorder="1"/>
    <xf numFmtId="0" fontId="60" fillId="0" borderId="0" xfId="0" applyFont="1" applyBorder="1" applyAlignment="1"/>
    <xf numFmtId="0" fontId="60" fillId="11" borderId="15" xfId="0" applyFont="1" applyFill="1" applyBorder="1" applyAlignment="1"/>
    <xf numFmtId="1" fontId="60" fillId="0" borderId="0" xfId="0" applyNumberFormat="1" applyFont="1" applyBorder="1" applyAlignment="1">
      <alignment vertical="top" wrapText="1"/>
    </xf>
    <xf numFmtId="1" fontId="66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2" fillId="10" borderId="0" xfId="0" applyFont="1" applyFill="1" applyAlignment="1">
      <alignment vertical="top" wrapText="1"/>
    </xf>
    <xf numFmtId="0" fontId="71" fillId="10" borderId="0" xfId="0" applyFont="1" applyFill="1" applyAlignment="1">
      <alignment horizontal="left" vertical="center"/>
    </xf>
    <xf numFmtId="0" fontId="0" fillId="16" borderId="0" xfId="0" applyFill="1"/>
    <xf numFmtId="0" fontId="77" fillId="0" borderId="0" xfId="0" applyFont="1" applyAlignment="1">
      <alignment horizontal="left" vertical="center"/>
    </xf>
    <xf numFmtId="0" fontId="73" fillId="17" borderId="0" xfId="0" applyFont="1" applyFill="1" applyAlignment="1">
      <alignment horizontal="center"/>
    </xf>
    <xf numFmtId="0" fontId="74" fillId="17" borderId="15" xfId="0" applyFont="1" applyFill="1" applyBorder="1" applyAlignment="1">
      <alignment horizontal="center" vertical="top" wrapText="1"/>
    </xf>
    <xf numFmtId="0" fontId="74" fillId="17" borderId="0" xfId="0" applyFont="1" applyFill="1"/>
    <xf numFmtId="0" fontId="74" fillId="17" borderId="15" xfId="0" applyFont="1" applyFill="1" applyBorder="1" applyAlignment="1">
      <alignment horizontal="center" wrapText="1"/>
    </xf>
    <xf numFmtId="0" fontId="78" fillId="0" borderId="0" xfId="0" applyFont="1" applyAlignment="1">
      <alignment horizontal="left" vertical="center"/>
    </xf>
    <xf numFmtId="0" fontId="74" fillId="17" borderId="0" xfId="0" applyFont="1" applyFill="1" applyAlignment="1">
      <alignment horizontal="center"/>
    </xf>
    <xf numFmtId="0" fontId="78" fillId="0" borderId="15" xfId="0" applyFont="1" applyBorder="1" applyAlignment="1">
      <alignment horizontal="center" vertical="top" wrapText="1"/>
    </xf>
    <xf numFmtId="0" fontId="60" fillId="11" borderId="0" xfId="0" applyFont="1" applyFill="1"/>
    <xf numFmtId="0" fontId="76" fillId="11" borderId="0" xfId="0" applyFont="1" applyFill="1"/>
    <xf numFmtId="0" fontId="61" fillId="11" borderId="0" xfId="0" applyFont="1" applyFill="1" applyAlignment="1">
      <alignment horizontal="left"/>
    </xf>
    <xf numFmtId="0" fontId="0" fillId="31" borderId="0" xfId="0" applyFill="1"/>
    <xf numFmtId="0" fontId="72" fillId="31" borderId="0" xfId="0" applyFont="1" applyFill="1"/>
    <xf numFmtId="0" fontId="61" fillId="31" borderId="0" xfId="0" applyFont="1" applyFill="1"/>
    <xf numFmtId="0" fontId="75" fillId="31" borderId="0" xfId="16" applyFont="1" applyFill="1" applyAlignment="1">
      <alignment horizontal="left"/>
    </xf>
    <xf numFmtId="0" fontId="75" fillId="31" borderId="0" xfId="16" applyFont="1" applyFill="1" applyAlignment="1">
      <alignment horizontal="right" vertical="center"/>
    </xf>
    <xf numFmtId="0" fontId="81" fillId="31" borderId="0" xfId="0" applyFont="1" applyFill="1"/>
    <xf numFmtId="0" fontId="21" fillId="9" borderId="35" xfId="9" applyFont="1" applyBorder="1" applyAlignment="1" applyProtection="1">
      <alignment horizontal="left" vertical="center" wrapText="1" shrinkToFit="1"/>
    </xf>
    <xf numFmtId="0" fontId="21" fillId="9" borderId="0" xfId="9" applyFont="1" applyBorder="1" applyAlignment="1" applyProtection="1">
      <alignment horizontal="left" vertical="center" wrapText="1" shrinkToFit="1"/>
    </xf>
    <xf numFmtId="0" fontId="35" fillId="9" borderId="0" xfId="9" applyFont="1" applyBorder="1" applyAlignment="1">
      <alignment horizontal="center" wrapText="1"/>
    </xf>
    <xf numFmtId="0" fontId="35" fillId="9" borderId="37" xfId="9" applyFont="1" applyBorder="1" applyAlignment="1">
      <alignment horizontal="center" wrapText="1"/>
    </xf>
    <xf numFmtId="0" fontId="45" fillId="0" borderId="29" xfId="7" applyFont="1" applyBorder="1" applyAlignment="1">
      <alignment horizontal="center"/>
    </xf>
    <xf numFmtId="0" fontId="45" fillId="0" borderId="30" xfId="7" applyFont="1" applyBorder="1" applyAlignment="1">
      <alignment horizontal="center"/>
    </xf>
    <xf numFmtId="0" fontId="45" fillId="12" borderId="3" xfId="6" applyFont="1" applyFill="1" applyAlignment="1">
      <alignment horizontal="center"/>
    </xf>
    <xf numFmtId="0" fontId="49" fillId="8" borderId="6" xfId="8" applyFont="1" applyBorder="1" applyAlignment="1">
      <alignment horizontal="left"/>
    </xf>
    <xf numFmtId="0" fontId="47" fillId="8" borderId="7" xfId="8" applyFont="1" applyBorder="1" applyAlignment="1">
      <alignment horizontal="left"/>
    </xf>
    <xf numFmtId="0" fontId="49" fillId="8" borderId="8" xfId="8" applyFont="1" applyBorder="1" applyAlignment="1">
      <alignment horizontal="left"/>
    </xf>
    <xf numFmtId="0" fontId="47" fillId="8" borderId="9" xfId="8" applyFont="1" applyBorder="1" applyAlignment="1">
      <alignment horizontal="left"/>
    </xf>
    <xf numFmtId="0" fontId="49" fillId="8" borderId="10" xfId="8" applyFont="1" applyBorder="1" applyAlignment="1">
      <alignment horizontal="left"/>
    </xf>
    <xf numFmtId="0" fontId="47" fillId="8" borderId="11" xfId="8" applyFont="1" applyBorder="1" applyAlignment="1">
      <alignment horizontal="left"/>
    </xf>
    <xf numFmtId="0" fontId="45" fillId="16" borderId="29" xfId="7" applyFont="1" applyFill="1" applyBorder="1" applyAlignment="1">
      <alignment horizontal="center"/>
    </xf>
    <xf numFmtId="0" fontId="45" fillId="16" borderId="30" xfId="7" applyFont="1" applyFill="1" applyBorder="1" applyAlignment="1">
      <alignment horizontal="center"/>
    </xf>
    <xf numFmtId="0" fontId="48" fillId="0" borderId="0" xfId="0" applyFont="1"/>
    <xf numFmtId="0" fontId="9" fillId="17" borderId="0" xfId="0" applyFont="1" applyFill="1" applyBorder="1" applyAlignment="1">
      <alignment horizontal="left"/>
    </xf>
    <xf numFmtId="0" fontId="9" fillId="17" borderId="21" xfId="0" applyFont="1" applyFill="1" applyBorder="1" applyAlignment="1">
      <alignment horizontal="left"/>
    </xf>
    <xf numFmtId="0" fontId="6" fillId="18" borderId="13" xfId="8" applyFill="1" applyBorder="1" applyAlignment="1">
      <alignment horizontal="left"/>
    </xf>
    <xf numFmtId="0" fontId="6" fillId="18" borderId="14" xfId="8" applyFill="1" applyBorder="1" applyAlignment="1">
      <alignment horizontal="left"/>
    </xf>
    <xf numFmtId="0" fontId="6" fillId="18" borderId="17" xfId="8" applyFill="1" applyBorder="1" applyAlignment="1">
      <alignment horizontal="left"/>
    </xf>
    <xf numFmtId="0" fontId="6" fillId="18" borderId="8" xfId="8" applyFill="1" applyBorder="1" applyAlignment="1">
      <alignment horizontal="left"/>
    </xf>
    <xf numFmtId="0" fontId="6" fillId="18" borderId="12" xfId="8" applyFill="1" applyBorder="1" applyAlignment="1">
      <alignment horizontal="left"/>
    </xf>
    <xf numFmtId="0" fontId="6" fillId="18" borderId="18" xfId="8" applyFill="1" applyBorder="1" applyAlignment="1">
      <alignment horizontal="left"/>
    </xf>
    <xf numFmtId="0" fontId="6" fillId="18" borderId="10" xfId="8" applyFill="1" applyBorder="1" applyAlignment="1">
      <alignment horizontal="left"/>
    </xf>
    <xf numFmtId="0" fontId="6" fillId="18" borderId="11" xfId="8" applyFill="1" applyBorder="1" applyAlignment="1">
      <alignment horizontal="left"/>
    </xf>
    <xf numFmtId="0" fontId="6" fillId="18" borderId="19" xfId="8" applyFill="1" applyBorder="1" applyAlignment="1">
      <alignment horizontal="left"/>
    </xf>
    <xf numFmtId="0" fontId="24" fillId="20" borderId="3" xfId="6" applyFont="1" applyFill="1" applyAlignment="1">
      <alignment horizontal="center"/>
    </xf>
    <xf numFmtId="0" fontId="66" fillId="0" borderId="23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0" fontId="66" fillId="0" borderId="22" xfId="0" applyFont="1" applyBorder="1" applyAlignment="1">
      <alignment horizontal="left" vertical="top" wrapText="1"/>
    </xf>
    <xf numFmtId="0" fontId="66" fillId="0" borderId="40" xfId="0" applyFont="1" applyBorder="1" applyAlignment="1">
      <alignment horizontal="left" vertical="top" wrapText="1"/>
    </xf>
    <xf numFmtId="0" fontId="66" fillId="0" borderId="39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top" wrapText="1"/>
    </xf>
    <xf numFmtId="0" fontId="68" fillId="0" borderId="3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68" fillId="0" borderId="40" xfId="0" applyFont="1" applyBorder="1" applyAlignment="1">
      <alignment horizontal="left" vertical="top" wrapText="1"/>
    </xf>
    <xf numFmtId="0" fontId="68" fillId="0" borderId="39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center" vertical="top" wrapText="1"/>
    </xf>
    <xf numFmtId="0" fontId="70" fillId="10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center" vertical="top" wrapText="1"/>
    </xf>
    <xf numFmtId="0" fontId="70" fillId="16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 wrapText="1"/>
    </xf>
    <xf numFmtId="0" fontId="60" fillId="19" borderId="23" xfId="0" applyFont="1" applyFill="1" applyBorder="1" applyAlignment="1">
      <alignment horizontal="left" vertical="top" wrapText="1"/>
    </xf>
    <xf numFmtId="0" fontId="60" fillId="19" borderId="24" xfId="0" applyFont="1" applyFill="1" applyBorder="1" applyAlignment="1">
      <alignment horizontal="left" vertical="top" wrapText="1"/>
    </xf>
    <xf numFmtId="0" fontId="60" fillId="19" borderId="16" xfId="0" applyFont="1" applyFill="1" applyBorder="1" applyAlignment="1">
      <alignment horizontal="left" vertical="top" wrapText="1"/>
    </xf>
    <xf numFmtId="0" fontId="60" fillId="19" borderId="21" xfId="0" applyFont="1" applyFill="1" applyBorder="1" applyAlignment="1">
      <alignment horizontal="left" vertical="top" wrapText="1"/>
    </xf>
    <xf numFmtId="0" fontId="60" fillId="19" borderId="22" xfId="0" applyFont="1" applyFill="1" applyBorder="1" applyAlignment="1">
      <alignment horizontal="left" vertical="top" wrapText="1"/>
    </xf>
    <xf numFmtId="0" fontId="60" fillId="19" borderId="39" xfId="0" applyFont="1" applyFill="1" applyBorder="1" applyAlignment="1">
      <alignment horizontal="left" vertical="top" wrapText="1"/>
    </xf>
    <xf numFmtId="0" fontId="60" fillId="27" borderId="23" xfId="0" applyFont="1" applyFill="1" applyBorder="1" applyAlignment="1">
      <alignment horizontal="left" vertical="top" wrapText="1"/>
    </xf>
    <xf numFmtId="0" fontId="60" fillId="27" borderId="24" xfId="0" applyFont="1" applyFill="1" applyBorder="1" applyAlignment="1">
      <alignment horizontal="left" vertical="top" wrapText="1"/>
    </xf>
    <xf numFmtId="0" fontId="60" fillId="27" borderId="16" xfId="0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horizontal="left" vertical="top" wrapText="1"/>
    </xf>
    <xf numFmtId="0" fontId="60" fillId="27" borderId="22" xfId="0" applyFont="1" applyFill="1" applyBorder="1" applyAlignment="1">
      <alignment horizontal="left" vertical="top" wrapText="1"/>
    </xf>
    <xf numFmtId="0" fontId="60" fillId="27" borderId="39" xfId="0" applyFont="1" applyFill="1" applyBorder="1" applyAlignment="1">
      <alignment horizontal="left" vertical="top" wrapText="1"/>
    </xf>
    <xf numFmtId="0" fontId="60" fillId="12" borderId="23" xfId="0" applyFont="1" applyFill="1" applyBorder="1" applyAlignment="1">
      <alignment horizontal="center"/>
    </xf>
    <xf numFmtId="0" fontId="60" fillId="12" borderId="24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60" fillId="12" borderId="21" xfId="0" applyFont="1" applyFill="1" applyBorder="1" applyAlignment="1">
      <alignment horizontal="center"/>
    </xf>
    <xf numFmtId="0" fontId="60" fillId="12" borderId="22" xfId="0" applyFont="1" applyFill="1" applyBorder="1" applyAlignment="1">
      <alignment horizontal="center"/>
    </xf>
    <xf numFmtId="0" fontId="60" fillId="12" borderId="39" xfId="0" applyFont="1" applyFill="1" applyBorder="1" applyAlignment="1">
      <alignment horizontal="center"/>
    </xf>
    <xf numFmtId="0" fontId="60" fillId="28" borderId="23" xfId="0" applyFont="1" applyFill="1" applyBorder="1" applyAlignment="1">
      <alignment horizontal="left" vertical="top" wrapText="1"/>
    </xf>
    <xf numFmtId="0" fontId="60" fillId="28" borderId="24" xfId="0" applyFont="1" applyFill="1" applyBorder="1" applyAlignment="1">
      <alignment horizontal="left" vertical="top" wrapText="1"/>
    </xf>
    <xf numFmtId="0" fontId="60" fillId="28" borderId="16" xfId="0" applyFont="1" applyFill="1" applyBorder="1" applyAlignment="1">
      <alignment horizontal="left" vertical="top" wrapText="1"/>
    </xf>
    <xf numFmtId="0" fontId="60" fillId="28" borderId="21" xfId="0" applyFont="1" applyFill="1" applyBorder="1" applyAlignment="1">
      <alignment horizontal="left" vertical="top" wrapText="1"/>
    </xf>
    <xf numFmtId="0" fontId="60" fillId="28" borderId="22" xfId="0" applyFont="1" applyFill="1" applyBorder="1" applyAlignment="1">
      <alignment horizontal="left" vertical="top" wrapText="1"/>
    </xf>
    <xf numFmtId="0" fontId="60" fillId="28" borderId="39" xfId="0" applyFont="1" applyFill="1" applyBorder="1" applyAlignment="1">
      <alignment horizontal="left" vertical="top" wrapText="1"/>
    </xf>
    <xf numFmtId="0" fontId="60" fillId="13" borderId="23" xfId="0" applyFont="1" applyFill="1" applyBorder="1" applyAlignment="1">
      <alignment horizontal="left" vertical="top" wrapText="1"/>
    </xf>
    <xf numFmtId="0" fontId="60" fillId="13" borderId="24" xfId="0" applyFont="1" applyFill="1" applyBorder="1" applyAlignment="1">
      <alignment horizontal="left" vertical="top" wrapText="1"/>
    </xf>
    <xf numFmtId="0" fontId="60" fillId="13" borderId="16" xfId="0" applyFont="1" applyFill="1" applyBorder="1" applyAlignment="1">
      <alignment horizontal="left" vertical="top" wrapText="1"/>
    </xf>
    <xf numFmtId="0" fontId="60" fillId="13" borderId="21" xfId="0" applyFont="1" applyFill="1" applyBorder="1" applyAlignment="1">
      <alignment horizontal="left" vertical="top" wrapText="1"/>
    </xf>
    <xf numFmtId="0" fontId="60" fillId="13" borderId="22" xfId="0" applyFont="1" applyFill="1" applyBorder="1" applyAlignment="1">
      <alignment horizontal="left" vertical="top" wrapText="1"/>
    </xf>
    <xf numFmtId="0" fontId="60" fillId="13" borderId="39" xfId="0" applyFont="1" applyFill="1" applyBorder="1" applyAlignment="1">
      <alignment horizontal="left" vertical="top" wrapText="1"/>
    </xf>
    <xf numFmtId="0" fontId="60" fillId="11" borderId="41" xfId="0" applyFont="1" applyFill="1" applyBorder="1" applyAlignment="1">
      <alignment horizontal="center"/>
    </xf>
    <xf numFmtId="0" fontId="60" fillId="11" borderId="42" xfId="0" applyFont="1" applyFill="1" applyBorder="1" applyAlignment="1">
      <alignment horizontal="center"/>
    </xf>
    <xf numFmtId="0" fontId="60" fillId="11" borderId="43" xfId="0" applyFont="1" applyFill="1" applyBorder="1" applyAlignment="1">
      <alignment horizontal="center"/>
    </xf>
    <xf numFmtId="0" fontId="60" fillId="29" borderId="23" xfId="0" applyFont="1" applyFill="1" applyBorder="1" applyAlignment="1">
      <alignment horizontal="left" vertical="top" wrapText="1"/>
    </xf>
    <xf numFmtId="0" fontId="60" fillId="29" borderId="24" xfId="0" applyFont="1" applyFill="1" applyBorder="1" applyAlignment="1">
      <alignment horizontal="left" vertical="top" wrapText="1"/>
    </xf>
    <xf numFmtId="0" fontId="60" fillId="29" borderId="16" xfId="0" applyFont="1" applyFill="1" applyBorder="1" applyAlignment="1">
      <alignment horizontal="left" vertical="top" wrapText="1"/>
    </xf>
    <xf numFmtId="0" fontId="60" fillId="29" borderId="21" xfId="0" applyFont="1" applyFill="1" applyBorder="1" applyAlignment="1">
      <alignment horizontal="left" vertical="top" wrapText="1"/>
    </xf>
    <xf numFmtId="0" fontId="60" fillId="29" borderId="22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5" fillId="11" borderId="41" xfId="0" applyFont="1" applyFill="1" applyBorder="1" applyAlignment="1">
      <alignment horizontal="center" vertical="top" wrapText="1"/>
    </xf>
    <xf numFmtId="0" fontId="65" fillId="11" borderId="42" xfId="0" applyFont="1" applyFill="1" applyBorder="1" applyAlignment="1">
      <alignment horizontal="center" vertical="top" wrapText="1"/>
    </xf>
    <xf numFmtId="0" fontId="65" fillId="11" borderId="43" xfId="0" applyFont="1" applyFill="1" applyBorder="1" applyAlignment="1">
      <alignment horizontal="center" vertical="top" wrapText="1"/>
    </xf>
    <xf numFmtId="0" fontId="60" fillId="12" borderId="23" xfId="0" applyFont="1" applyFill="1" applyBorder="1" applyAlignment="1">
      <alignment horizontal="left" vertical="top" wrapText="1"/>
    </xf>
    <xf numFmtId="0" fontId="60" fillId="12" borderId="24" xfId="0" applyFont="1" applyFill="1" applyBorder="1" applyAlignment="1">
      <alignment horizontal="left" vertical="top" wrapText="1"/>
    </xf>
    <xf numFmtId="0" fontId="60" fillId="12" borderId="16" xfId="0" applyFont="1" applyFill="1" applyBorder="1" applyAlignment="1">
      <alignment horizontal="left" vertical="top" wrapText="1"/>
    </xf>
    <xf numFmtId="0" fontId="60" fillId="12" borderId="21" xfId="0" applyFont="1" applyFill="1" applyBorder="1" applyAlignment="1">
      <alignment horizontal="left" vertical="top" wrapText="1"/>
    </xf>
    <xf numFmtId="0" fontId="60" fillId="12" borderId="22" xfId="0" applyFont="1" applyFill="1" applyBorder="1" applyAlignment="1">
      <alignment horizontal="left" vertical="top" wrapText="1"/>
    </xf>
    <xf numFmtId="0" fontId="60" fillId="12" borderId="39" xfId="0" applyFont="1" applyFill="1" applyBorder="1" applyAlignment="1">
      <alignment horizontal="left" vertical="top" wrapText="1"/>
    </xf>
    <xf numFmtId="0" fontId="64" fillId="13" borderId="22" xfId="0" applyFont="1" applyFill="1" applyBorder="1" applyAlignment="1">
      <alignment horizontal="center" vertical="center"/>
    </xf>
    <xf numFmtId="0" fontId="64" fillId="13" borderId="40" xfId="0" applyFont="1" applyFill="1" applyBorder="1" applyAlignment="1">
      <alignment horizontal="center" vertical="center"/>
    </xf>
    <xf numFmtId="0" fontId="64" fillId="13" borderId="39" xfId="0" applyFont="1" applyFill="1" applyBorder="1" applyAlignment="1">
      <alignment horizontal="center" vertical="center"/>
    </xf>
    <xf numFmtId="0" fontId="64" fillId="26" borderId="22" xfId="0" applyFont="1" applyFill="1" applyBorder="1" applyAlignment="1">
      <alignment horizontal="center" vertical="center"/>
    </xf>
    <xf numFmtId="0" fontId="64" fillId="26" borderId="40" xfId="0" applyFont="1" applyFill="1" applyBorder="1" applyAlignment="1">
      <alignment horizontal="center" vertical="center"/>
    </xf>
    <xf numFmtId="0" fontId="64" fillId="26" borderId="39" xfId="0" applyFont="1" applyFill="1" applyBorder="1" applyAlignment="1">
      <alignment horizontal="center" vertical="center"/>
    </xf>
    <xf numFmtId="0" fontId="61" fillId="11" borderId="0" xfId="0" applyFont="1" applyFill="1" applyAlignment="1">
      <alignment horizontal="left"/>
    </xf>
    <xf numFmtId="0" fontId="79" fillId="8" borderId="1" xfId="8" applyFont="1" applyAlignment="1">
      <alignment horizontal="left" vertical="center"/>
    </xf>
    <xf numFmtId="0" fontId="80" fillId="8" borderId="1" xfId="8" applyFont="1" applyAlignment="1">
      <alignment horizontal="left" vertical="center"/>
    </xf>
    <xf numFmtId="0" fontId="62" fillId="25" borderId="23" xfId="68" applyFont="1" applyBorder="1" applyAlignment="1">
      <alignment horizontal="center" vertical="center"/>
    </xf>
    <xf numFmtId="0" fontId="62" fillId="25" borderId="24" xfId="68" applyFont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/>
    </xf>
    <xf numFmtId="0" fontId="62" fillId="13" borderId="38" xfId="0" applyFont="1" applyFill="1" applyBorder="1" applyAlignment="1">
      <alignment horizontal="center" vertical="center"/>
    </xf>
    <xf numFmtId="0" fontId="62" fillId="13" borderId="24" xfId="0" applyFont="1" applyFill="1" applyBorder="1" applyAlignment="1">
      <alignment horizontal="center" vertical="center"/>
    </xf>
    <xf numFmtId="0" fontId="62" fillId="26" borderId="23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/>
    </xf>
  </cellXfs>
  <cellStyles count="99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ข้อความอธิบาย" xfId="16" builtinId="53"/>
    <cellStyle name="ดี" xfId="15" builtinId="26"/>
    <cellStyle name="ปกติ" xfId="0" builtinId="0"/>
    <cellStyle name="ป้อนค่า" xfId="8" builtinId="20"/>
    <cellStyle name="ปานกลาง" xfId="68" builtinId="28"/>
    <cellStyle name="หมายเหตุ" xfId="9" builtinId="10"/>
    <cellStyle name="หัวเรื่อง 1" xfId="14" builtinId="16"/>
    <cellStyle name="หัวเรื่อง 2" xfId="6" builtinId="17"/>
    <cellStyle name="หัวเรื่อง 3" xfId="7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CCFF"/>
      <color rgb="FF006600"/>
      <color rgb="FF008000"/>
      <color rgb="FFE4C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title>
      <c:tx>
        <c:rich>
          <a:bodyPr/>
          <a:lstStyle/>
          <a:p>
            <a:pPr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Information Radar Diagram: </a:t>
            </a:r>
            <a:endParaRPr lang="th-TH" sz="2800">
              <a:latin typeface="IrisUPC"/>
              <a:cs typeface="IrisUPC"/>
            </a:endParaRPr>
          </a:p>
          <a:p>
            <a:pPr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1.03606997727789E-3"/>
          <c:y val="1.0736986496597399E-2"/>
        </c:manualLayout>
      </c:layout>
    </c:title>
    <c:plotArea>
      <c:layout>
        <c:manualLayout>
          <c:layoutTarget val="inner"/>
          <c:xMode val="edge"/>
          <c:yMode val="edge"/>
          <c:x val="0.25591775184973298"/>
          <c:y val="0.17070171375636914"/>
          <c:w val="0.48060673022156197"/>
          <c:h val="0.78763509956845756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General</c:formatCode>
                <c:ptCount val="5"/>
                <c:pt idx="0">
                  <c:v>1.875</c:v>
                </c:pt>
                <c:pt idx="1">
                  <c:v>2</c:v>
                </c:pt>
                <c:pt idx="2">
                  <c:v>1.875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</c:v>
                </c:pt>
                <c:pt idx="2">
                  <c:v>2.75</c:v>
                </c:pt>
                <c:pt idx="3">
                  <c:v>1.75</c:v>
                </c:pt>
                <c:pt idx="4">
                  <c:v>2.6</c:v>
                </c:pt>
              </c:numCache>
            </c:numRef>
          </c:val>
        </c:ser>
        <c:axId val="68159744"/>
        <c:axId val="68194304"/>
      </c:radarChart>
      <c:catAx>
        <c:axId val="681597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194304"/>
        <c:crosses val="autoZero"/>
        <c:lblAlgn val="ctr"/>
        <c:lblOffset val="100"/>
      </c:catAx>
      <c:valAx>
        <c:axId val="68194304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68159744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80615296167865558"/>
          <c:y val="4.6637055101876601E-2"/>
          <c:w val="0.125078054056454"/>
          <c:h val="0.12289358298566411"/>
        </c:manualLayout>
      </c:layout>
      <c:txPr>
        <a:bodyPr/>
        <a:lstStyle/>
        <a:p>
          <a:pPr>
            <a:defRPr lang="en-US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1"/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th-TH" sz="28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</c:title>
    <c:plotArea>
      <c:layout>
        <c:manualLayout>
          <c:layoutTarget val="inner"/>
          <c:xMode val="edge"/>
          <c:yMode val="edge"/>
          <c:x val="0.25521165781507399"/>
          <c:y val="0.14800093922083299"/>
          <c:w val="0.45306129574178799"/>
          <c:h val="0.7095739411250044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showVal val="1"/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General</c:formatCode>
                <c:ptCount val="5"/>
                <c:pt idx="0">
                  <c:v>2.3583333333333334</c:v>
                </c:pt>
                <c:pt idx="1">
                  <c:v>2.3333333333333335</c:v>
                </c:pt>
                <c:pt idx="2">
                  <c:v>2.5416666666666665</c:v>
                </c:pt>
                <c:pt idx="3">
                  <c:v>2.25</c:v>
                </c:pt>
                <c:pt idx="4">
                  <c:v>2.5333333333333332</c:v>
                </c:pt>
              </c:numCache>
            </c:numRef>
          </c:val>
        </c:ser>
        <c:axId val="68974464"/>
        <c:axId val="68976000"/>
      </c:radarChart>
      <c:catAx>
        <c:axId val="6897446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976000"/>
        <c:crosses val="autoZero"/>
        <c:lblAlgn val="ctr"/>
        <c:lblOffset val="100"/>
      </c:catAx>
      <c:valAx>
        <c:axId val="68976000"/>
        <c:scaling>
          <c:orientation val="minMax"/>
          <c:max val="3"/>
          <c:min val="0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6897446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2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2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2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ครัวเรือนมีการออมเงิน</a:t>
          </a:r>
          <a:endParaRPr lang="en-US" sz="12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8. การมีงานทำ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26. คูณภาพดิน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คุณภาพน้ำ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9.</a:t>
          </a:r>
          <a:r>
            <a:rPr lang="th-TH" sz="1200" b="0">
              <a:latin typeface="Tahoma"/>
              <a:cs typeface="Tahoma"/>
            </a:rPr>
            <a:t> การทำงานในสถานประกอบการ</a:t>
          </a:r>
          <a:endParaRPr lang="en-US" sz="12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2057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24. ครัวเรือนมีการออมเงิน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2. น้ำดื่ม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3. น้ำใช้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5. การไฟฟ้า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2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273718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1.เด็กแรกเกิดมีน้ำหนักไม่น้อยกว่า 2500 กรัม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2.เด็กแรกเกิดถึง 12  ปีได้รับการฉีดวัคซีนป้องกันโรค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15. ความปลอดภัยในการทำงาน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16. การป้องกันโรคติดต่อ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เด็กแรกเกิดได้กินนมแม่อย่างเดียวอย่างน้อย 6 เดือน ติดต่อกัน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ทุกคนในครัวเรือนกินอาหารถูกสุขลักษณะ ปลอดภัย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30. การจัดการสภาพแวดล้อม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31. ความปลอดภัยจากยาเสพติด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32. ความปลอดภัยจากภัยพิบัติ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คนในครัวเรือนมีการใช้ยาเพื่อบำบัด บรรเทาการเจ็บป่วยเหมาะสม</a:t>
          </a:r>
          <a:endParaRPr lang="en-US" sz="11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1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วันๆละ30นาที</a:t>
          </a:r>
          <a:endParaRPr lang="en-US" sz="11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ครัวเรือนมีความมุ่นคงในที่อยู่อาศัยและบ้านมีสภาพมั่นคงถาวร</a:t>
          </a:r>
          <a:endParaRPr lang="en-US" sz="11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ครัวเรือนมีการป้องกันอุบัติภัยอย่างถูกวิธี</a:t>
          </a:r>
          <a:endParaRPr lang="en-US" sz="11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ครัวเรือนมีความอบอุ่น</a:t>
          </a:r>
          <a:endParaRPr lang="en-US" sz="11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เด็กอายุ 3-5 ปีเต็มได้รับการเลี้ยงดูเตรียมความพร้อมก่อนวัยเรียน</a:t>
          </a:r>
          <a:endParaRPr lang="en-US" sz="11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17. เด็กอายุ 6-14 ปี ได้รับการศึกษาภาคบังคับ 9 ปี</a:t>
          </a:r>
          <a:endParaRPr lang="en-US" sz="11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เด็กจบชั้น ม.3 ได้เรียนต่อชั้น ม.4 หรือเทียบเท่า</a:t>
          </a:r>
          <a:endParaRPr lang="en-US" sz="11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เด็กจบการศึกษาภาคบังคับ 9 ปี ได้รับการฝึกอบรมด้านอาชีพ</a:t>
          </a:r>
          <a:endParaRPr lang="en-US" sz="11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2</a:t>
          </a:r>
          <a:r>
            <a:rPr lang="th-TH" sz="1100" b="0">
              <a:latin typeface="Tahoma"/>
              <a:cs typeface="Tahoma"/>
            </a:rPr>
            <a:t>5. คนในครัวเรือนไม่ดื่มสุรา</a:t>
          </a:r>
          <a:endParaRPr lang="en-US" sz="11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คนในครัวเรือนไม่สูบบุหรี</a:t>
          </a:r>
          <a:endParaRPr lang="en-US" sz="11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17. </a:t>
          </a:r>
          <a:r>
            <a:rPr lang="th-TH" sz="1200" b="0">
              <a:latin typeface="Tahoma"/>
              <a:cs typeface="Tahoma"/>
            </a:rPr>
            <a:t>การกีฬา</a:t>
          </a:r>
          <a:endParaRPr lang="en-US" sz="12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22571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ครัวเรือมีนำสะอาดสำหรับดื่มและบริโภคเพียงพอตลอดปี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การได้รับการคุ้มครองทางสังคม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23.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1418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1564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18. การได้รับการศึกษา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คนในครัวเรือนมีรายได้เฉลี่ยไม่น้อยกว่าคนละ 30000 บาทต่อปี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340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Colors" Target="../diagrams/colors3.xml"/><Relationship Id="rId18" Type="http://schemas.openxmlformats.org/officeDocument/2006/relationships/diagramData" Target="../diagrams/data5.xml"/><Relationship Id="rId26" Type="http://schemas.microsoft.com/office/2007/relationships/diagramDrawing" Target="../diagrams/drawing5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5.xml"/><Relationship Id="rId7" Type="http://schemas.openxmlformats.org/officeDocument/2006/relationships/diagramLayout" Target="../diagrams/layout2.xml"/><Relationship Id="rId12" Type="http://schemas.openxmlformats.org/officeDocument/2006/relationships/diagramQuickStyle" Target="../diagrams/quickStyle3.xml"/><Relationship Id="rId17" Type="http://schemas.openxmlformats.org/officeDocument/2006/relationships/diagramColors" Target="../diagrams/colors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4.xml"/><Relationship Id="rId20" Type="http://schemas.openxmlformats.org/officeDocument/2006/relationships/diagramQuickStyle" Target="../diagrams/quickStyle5.xml"/><Relationship Id="rId29" Type="http://schemas.microsoft.com/office/2007/relationships/diagramDrawing" Target="../diagrams/drawing1.xml"/><Relationship Id="rId1" Type="http://schemas.openxmlformats.org/officeDocument/2006/relationships/image" Target="../media/image1.jpeg"/><Relationship Id="rId6" Type="http://schemas.openxmlformats.org/officeDocument/2006/relationships/diagramData" Target="../diagrams/data2.xml"/><Relationship Id="rId11" Type="http://schemas.openxmlformats.org/officeDocument/2006/relationships/diagramLayout" Target="../diagrams/layout3.xml"/><Relationship Id="rId24" Type="http://schemas.openxmlformats.org/officeDocument/2006/relationships/hyperlink" Target="#'1.&#3586;&#3657;&#3629;&#3617;&#3641;&#3621;&#3594;&#3640;&#3617;&#3594;&#3609;'!A1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4.xml"/><Relationship Id="rId23" Type="http://schemas.openxmlformats.org/officeDocument/2006/relationships/image" Target="../media/image2.jpeg"/><Relationship Id="rId28" Type="http://schemas.microsoft.com/office/2007/relationships/diagramDrawing" Target="../diagrams/drawing3.xml"/><Relationship Id="rId10" Type="http://schemas.openxmlformats.org/officeDocument/2006/relationships/diagramData" Target="../diagrams/data3.xml"/><Relationship Id="rId19" Type="http://schemas.openxmlformats.org/officeDocument/2006/relationships/diagramLayout" Target="../diagrams/layout5.xml"/><Relationship Id="rId4" Type="http://schemas.openxmlformats.org/officeDocument/2006/relationships/diagramQuickStyle" Target="../diagrams/quickStyle1.xml"/><Relationship Id="rId9" Type="http://schemas.openxmlformats.org/officeDocument/2006/relationships/diagramColors" Target="../diagrams/colors2.xml"/><Relationship Id="rId14" Type="http://schemas.openxmlformats.org/officeDocument/2006/relationships/diagramData" Target="../diagrams/data4.xml"/><Relationship Id="rId22" Type="http://schemas.openxmlformats.org/officeDocument/2006/relationships/hyperlink" Target="#'1.&#3586;&#3657;&#3629;&#3617;&#3641;&#3621;&#3594;&#3640;&#3617;&#3594;&#3609;'!A1"/><Relationship Id="rId27" Type="http://schemas.microsoft.com/office/2007/relationships/diagramDrawing" Target="../diagrams/drawing4.xml"/><Relationship Id="rId30" Type="http://schemas.microsoft.com/office/2007/relationships/diagramDrawing" Target="../diagrams/drawing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13" Type="http://schemas.openxmlformats.org/officeDocument/2006/relationships/hyperlink" Target="#'1.&#3586;&#3657;&#3629;&#3617;&#3641;&#3621;&#3594;&#3640;&#3617;&#3594;&#3609;'!A1"/><Relationship Id="rId3" Type="http://schemas.openxmlformats.org/officeDocument/2006/relationships/image" Target="../media/image3.jpeg"/><Relationship Id="rId7" Type="http://schemas.openxmlformats.org/officeDocument/2006/relationships/hyperlink" Target="#'2. Radar Diagram'!A1"/><Relationship Id="rId12" Type="http://schemas.openxmlformats.org/officeDocument/2006/relationships/image" Target="../media/image5.jpeg"/><Relationship Id="rId2" Type="http://schemas.openxmlformats.org/officeDocument/2006/relationships/hyperlink" Target="#'2. Radar Diagram'!A1"/><Relationship Id="rId1" Type="http://schemas.openxmlformats.org/officeDocument/2006/relationships/hyperlink" Target="#'2. Radar Diagram'!A1"/><Relationship Id="rId6" Type="http://schemas.openxmlformats.org/officeDocument/2006/relationships/image" Target="../media/image4.png"/><Relationship Id="rId11" Type="http://schemas.openxmlformats.org/officeDocument/2006/relationships/hyperlink" Target="#&#3588;&#3635;&#3649;&#3609;&#3632;&#3609;&#3635;!A1"/><Relationship Id="rId5" Type="http://schemas.openxmlformats.org/officeDocument/2006/relationships/hyperlink" Target="#'3. Community Radar Analysis'!A1"/><Relationship Id="rId15" Type="http://schemas.openxmlformats.org/officeDocument/2006/relationships/hyperlink" Target="#'1.&#3586;&#3657;&#3629;&#3617;&#3641;&#3621;&#3594;&#3640;&#3617;&#3594;&#3609;'!A1"/><Relationship Id="rId10" Type="http://schemas.openxmlformats.org/officeDocument/2006/relationships/hyperlink" Target="#'3. Community Radar Analysis'!A1"/><Relationship Id="rId4" Type="http://schemas.openxmlformats.org/officeDocument/2006/relationships/hyperlink" Target="#'3. Community Radar Analysis'!A1"/><Relationship Id="rId9" Type="http://schemas.openxmlformats.org/officeDocument/2006/relationships/hyperlink" Target="#'3. Community Radar Analysis'!A1"/><Relationship Id="rId1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1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2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95735</xdr:colOff>
      <xdr:row>0</xdr:row>
      <xdr:rowOff>25401</xdr:rowOff>
    </xdr:from>
    <xdr:to>
      <xdr:col>10</xdr:col>
      <xdr:colOff>330200</xdr:colOff>
      <xdr:row>2</xdr:row>
      <xdr:rowOff>248921</xdr:rowOff>
    </xdr:to>
    <xdr:pic>
      <xdr:nvPicPr>
        <xdr:cNvPr id="2" name="Picture 1" descr="1382942613_imgtop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63035" y="25401"/>
          <a:ext cx="836445" cy="85852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30</xdr:row>
      <xdr:rowOff>304800</xdr:rowOff>
    </xdr:from>
    <xdr:to>
      <xdr:col>14</xdr:col>
      <xdr:colOff>304800</xdr:colOff>
      <xdr:row>42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</xdr:col>
      <xdr:colOff>38100</xdr:colOff>
      <xdr:row>45</xdr:row>
      <xdr:rowOff>63500</xdr:rowOff>
    </xdr:from>
    <xdr:to>
      <xdr:col>14</xdr:col>
      <xdr:colOff>381000</xdr:colOff>
      <xdr:row>58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38100</xdr:colOff>
      <xdr:row>60</xdr:row>
      <xdr:rowOff>165100</xdr:rowOff>
    </xdr:from>
    <xdr:to>
      <xdr:col>14</xdr:col>
      <xdr:colOff>381000</xdr:colOff>
      <xdr:row>79</xdr:row>
      <xdr:rowOff>50800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101600</xdr:colOff>
      <xdr:row>96</xdr:row>
      <xdr:rowOff>139700</xdr:rowOff>
    </xdr:from>
    <xdr:to>
      <xdr:col>14</xdr:col>
      <xdr:colOff>444500</xdr:colOff>
      <xdr:row>107</xdr:row>
      <xdr:rowOff>304800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" r:lo="rId15" r:qs="rId16" r:cs="rId17"/>
        </a:graphicData>
      </a:graphic>
    </xdr:graphicFrame>
    <xdr:clientData/>
  </xdr:twoCellAnchor>
  <xdr:twoCellAnchor>
    <xdr:from>
      <xdr:col>1</xdr:col>
      <xdr:colOff>50800</xdr:colOff>
      <xdr:row>81</xdr:row>
      <xdr:rowOff>279400</xdr:rowOff>
    </xdr:from>
    <xdr:to>
      <xdr:col>14</xdr:col>
      <xdr:colOff>393700</xdr:colOff>
      <xdr:row>93</xdr:row>
      <xdr:rowOff>127000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twoCellAnchor editAs="oneCell">
    <xdr:from>
      <xdr:col>12</xdr:col>
      <xdr:colOff>274320</xdr:colOff>
      <xdr:row>3</xdr:row>
      <xdr:rowOff>129540</xdr:rowOff>
    </xdr:from>
    <xdr:to>
      <xdr:col>13</xdr:col>
      <xdr:colOff>571500</xdr:colOff>
      <xdr:row>4</xdr:row>
      <xdr:rowOff>891540</xdr:rowOff>
    </xdr:to>
    <xdr:pic>
      <xdr:nvPicPr>
        <xdr:cNvPr id="4" name="รูปภาพ 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5560" y="929640"/>
          <a:ext cx="899160" cy="899160"/>
        </a:xfrm>
        <a:prstGeom prst="rect">
          <a:avLst/>
        </a:prstGeom>
      </xdr:spPr>
    </xdr:pic>
    <xdr:clientData/>
  </xdr:twoCellAnchor>
  <xdr:oneCellAnchor>
    <xdr:from>
      <xdr:col>12</xdr:col>
      <xdr:colOff>373380</xdr:colOff>
      <xdr:row>4</xdr:row>
      <xdr:rowOff>241300</xdr:rowOff>
    </xdr:from>
    <xdr:ext cx="783894" cy="369332"/>
    <xdr:sp macro="" textlink="">
      <xdr:nvSpPr>
        <xdr:cNvPr id="5" name="TextBox 4">
          <a:hlinkClick xmlns:r="http://schemas.openxmlformats.org/officeDocument/2006/relationships" r:id="rId24"/>
        </xdr:cNvPr>
        <xdr:cNvSpPr txBox="1"/>
      </xdr:nvSpPr>
      <xdr:spPr>
        <a:xfrm>
          <a:off x="7091680" y="1193800"/>
          <a:ext cx="783894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0">
              <a:solidFill>
                <a:schemeClr val="tx1">
                  <a:lumMod val="95000"/>
                  <a:lumOff val="5000"/>
                </a:schemeClr>
              </a:solidFill>
              <a:latin typeface="TH Sarabun New"/>
              <a:cs typeface="TH Sarabun New"/>
            </a:rPr>
            <a:t>เพิ่มข้อมูล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205740</xdr:rowOff>
    </xdr:from>
    <xdr:to>
      <xdr:col>6</xdr:col>
      <xdr:colOff>906780</xdr:colOff>
      <xdr:row>3</xdr:row>
      <xdr:rowOff>121920</xdr:rowOff>
    </xdr:to>
    <xdr:sp macro="" textlink="">
      <xdr:nvSpPr>
        <xdr:cNvPr id="10" name="สี่เหลี่ยมผืนผ้ามุมมน 9">
          <a:hlinkClick xmlns:r="http://schemas.openxmlformats.org/officeDocument/2006/relationships" r:id="rId1"/>
        </xdr:cNvPr>
        <xdr:cNvSpPr/>
      </xdr:nvSpPr>
      <xdr:spPr bwMode="auto">
        <a:xfrm>
          <a:off x="8001000" y="441960"/>
          <a:ext cx="106680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701040</xdr:colOff>
      <xdr:row>3</xdr:row>
      <xdr:rowOff>49106</xdr:rowOff>
    </xdr:to>
    <xdr:pic>
      <xdr:nvPicPr>
        <xdr:cNvPr id="9" name="รูปภาพ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83880" y="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1005840</xdr:colOff>
      <xdr:row>1</xdr:row>
      <xdr:rowOff>228600</xdr:rowOff>
    </xdr:from>
    <xdr:to>
      <xdr:col>6</xdr:col>
      <xdr:colOff>2133600</xdr:colOff>
      <xdr:row>3</xdr:row>
      <xdr:rowOff>144780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4"/>
        </xdr:cNvPr>
        <xdr:cNvSpPr/>
      </xdr:nvSpPr>
      <xdr:spPr bwMode="auto">
        <a:xfrm>
          <a:off x="9540240" y="46482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1178170</xdr:colOff>
      <xdr:row>0</xdr:row>
      <xdr:rowOff>45720</xdr:rowOff>
    </xdr:from>
    <xdr:to>
      <xdr:col>6</xdr:col>
      <xdr:colOff>1907930</xdr:colOff>
      <xdr:row>3</xdr:row>
      <xdr:rowOff>41487</xdr:rowOff>
    </xdr:to>
    <xdr:pic>
      <xdr:nvPicPr>
        <xdr:cNvPr id="17" name="รูปภาพ 16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9712570" y="457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746760</xdr:colOff>
      <xdr:row>49</xdr:row>
      <xdr:rowOff>35560</xdr:rowOff>
    </xdr:from>
    <xdr:to>
      <xdr:col>3</xdr:col>
      <xdr:colOff>1851660</xdr:colOff>
      <xdr:row>50</xdr:row>
      <xdr:rowOff>175260</xdr:rowOff>
    </xdr:to>
    <xdr:sp macro="" textlink="">
      <xdr:nvSpPr>
        <xdr:cNvPr id="24" name="สี่เหลี่ยมผืนผ้ามุมมน 23">
          <a:hlinkClick xmlns:r="http://schemas.openxmlformats.org/officeDocument/2006/relationships" r:id="rId7"/>
        </xdr:cNvPr>
        <xdr:cNvSpPr/>
      </xdr:nvSpPr>
      <xdr:spPr bwMode="auto">
        <a:xfrm>
          <a:off x="6563360" y="9611360"/>
          <a:ext cx="1104900" cy="3302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05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05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05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3</xdr:col>
      <xdr:colOff>944880</xdr:colOff>
      <xdr:row>47</xdr:row>
      <xdr:rowOff>0</xdr:rowOff>
    </xdr:from>
    <xdr:to>
      <xdr:col>3</xdr:col>
      <xdr:colOff>1623060</xdr:colOff>
      <xdr:row>50</xdr:row>
      <xdr:rowOff>115147</xdr:rowOff>
    </xdr:to>
    <xdr:pic>
      <xdr:nvPicPr>
        <xdr:cNvPr id="25" name="รูปภาพ 2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9220" y="1084326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1950720</xdr:colOff>
      <xdr:row>49</xdr:row>
      <xdr:rowOff>7620</xdr:rowOff>
    </xdr:from>
    <xdr:to>
      <xdr:col>4</xdr:col>
      <xdr:colOff>350520</xdr:colOff>
      <xdr:row>50</xdr:row>
      <xdr:rowOff>160020</xdr:rowOff>
    </xdr:to>
    <xdr:sp macro="" textlink="">
      <xdr:nvSpPr>
        <xdr:cNvPr id="26" name="สี่เหลี่ยมผืนผ้ามุมมน 25">
          <a:hlinkClick xmlns:r="http://schemas.openxmlformats.org/officeDocument/2006/relationships" r:id="rId9"/>
        </xdr:cNvPr>
        <xdr:cNvSpPr/>
      </xdr:nvSpPr>
      <xdr:spPr bwMode="auto">
        <a:xfrm>
          <a:off x="6195060" y="1130808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900" b="0">
              <a:solidFill>
                <a:schemeClr val="bg1"/>
              </a:solidFill>
            </a:rPr>
            <a:t>ดู</a:t>
          </a:r>
          <a:r>
            <a:rPr lang="en-US" sz="900" b="0">
              <a:solidFill>
                <a:schemeClr val="bg1"/>
              </a:solidFill>
            </a:rPr>
            <a:t>Community Radar Analysis</a:t>
          </a:r>
          <a:endParaRPr lang="th-TH" sz="9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2123050</xdr:colOff>
      <xdr:row>47</xdr:row>
      <xdr:rowOff>45720</xdr:rowOff>
    </xdr:from>
    <xdr:to>
      <xdr:col>4</xdr:col>
      <xdr:colOff>124850</xdr:colOff>
      <xdr:row>50</xdr:row>
      <xdr:rowOff>107528</xdr:rowOff>
    </xdr:to>
    <xdr:pic>
      <xdr:nvPicPr>
        <xdr:cNvPr id="27" name="รูปภาพ 26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6367390" y="1088898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0</xdr:colOff>
      <xdr:row>47</xdr:row>
      <xdr:rowOff>99060</xdr:rowOff>
    </xdr:from>
    <xdr:to>
      <xdr:col>1</xdr:col>
      <xdr:colOff>800100</xdr:colOff>
      <xdr:row>51</xdr:row>
      <xdr:rowOff>149860</xdr:rowOff>
    </xdr:to>
    <xdr:pic>
      <xdr:nvPicPr>
        <xdr:cNvPr id="28" name="รูปภาพ 2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02280" y="10942320"/>
          <a:ext cx="800100" cy="8001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49</xdr:row>
      <xdr:rowOff>179100</xdr:rowOff>
    </xdr:from>
    <xdr:ext cx="693870" cy="338554"/>
    <xdr:sp macro="" textlink="">
      <xdr:nvSpPr>
        <xdr:cNvPr id="29" name="TextBox 28"/>
        <xdr:cNvSpPr txBox="1"/>
      </xdr:nvSpPr>
      <xdr:spPr>
        <a:xfrm>
          <a:off x="4495800" y="9754900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2</xdr:col>
      <xdr:colOff>22860</xdr:colOff>
      <xdr:row>47</xdr:row>
      <xdr:rowOff>144780</xdr:rowOff>
    </xdr:from>
    <xdr:to>
      <xdr:col>3</xdr:col>
      <xdr:colOff>508000</xdr:colOff>
      <xdr:row>52</xdr:row>
      <xdr:rowOff>77893</xdr:rowOff>
    </xdr:to>
    <xdr:pic>
      <xdr:nvPicPr>
        <xdr:cNvPr id="30" name="รูปภาพ 2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47160" y="10988040"/>
          <a:ext cx="868680" cy="868680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48</xdr:row>
      <xdr:rowOff>160020</xdr:rowOff>
    </xdr:from>
    <xdr:ext cx="876300" cy="276999"/>
    <xdr:sp macro="" textlink="">
      <xdr:nvSpPr>
        <xdr:cNvPr id="31" name="TextBox 30">
          <a:hlinkClick xmlns:r="http://schemas.openxmlformats.org/officeDocument/2006/relationships" r:id="rId15"/>
        </xdr:cNvPr>
        <xdr:cNvSpPr txBox="1"/>
      </xdr:nvSpPr>
      <xdr:spPr>
        <a:xfrm>
          <a:off x="5476240" y="9545320"/>
          <a:ext cx="8763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2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5260" y="464820"/>
    <xdr:ext cx="9204960" cy="560832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68580</xdr:colOff>
      <xdr:row>40</xdr:row>
      <xdr:rowOff>160020</xdr:rowOff>
    </xdr:from>
    <xdr:to>
      <xdr:col>7</xdr:col>
      <xdr:colOff>464820</xdr:colOff>
      <xdr:row>43</xdr:row>
      <xdr:rowOff>38100</xdr:rowOff>
    </xdr:to>
    <xdr:sp macro="" textlink="">
      <xdr:nvSpPr>
        <xdr:cNvPr id="3" name="สี่เหลี่ยมผืนผ้ามุมมน 2">
          <a:hlinkClick xmlns:r="http://schemas.openxmlformats.org/officeDocument/2006/relationships" r:id="rId2"/>
        </xdr:cNvPr>
        <xdr:cNvSpPr/>
      </xdr:nvSpPr>
      <xdr:spPr bwMode="auto">
        <a:xfrm>
          <a:off x="3840480" y="7025640"/>
          <a:ext cx="10058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2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2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205740</xdr:colOff>
      <xdr:row>37</xdr:row>
      <xdr:rowOff>160020</xdr:rowOff>
    </xdr:from>
    <xdr:to>
      <xdr:col>7</xdr:col>
      <xdr:colOff>270087</xdr:colOff>
      <xdr:row>41</xdr:row>
      <xdr:rowOff>141111</xdr:rowOff>
    </xdr:to>
    <xdr:pic>
      <xdr:nvPicPr>
        <xdr:cNvPr id="4" name="รูปภาพ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77640" y="65227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723900</xdr:colOff>
      <xdr:row>40</xdr:row>
      <xdr:rowOff>160020</xdr:rowOff>
    </xdr:from>
    <xdr:to>
      <xdr:col>9</xdr:col>
      <xdr:colOff>281940</xdr:colOff>
      <xdr:row>43</xdr:row>
      <xdr:rowOff>38100</xdr:rowOff>
    </xdr:to>
    <xdr:sp macro="" textlink="">
      <xdr:nvSpPr>
        <xdr:cNvPr id="5" name="สี่เหลี่ยมผืนผ้ามุมมน 4">
          <a:hlinkClick xmlns:r="http://schemas.openxmlformats.org/officeDocument/2006/relationships" r:id="rId5"/>
        </xdr:cNvPr>
        <xdr:cNvSpPr/>
      </xdr:nvSpPr>
      <xdr:spPr bwMode="auto">
        <a:xfrm>
          <a:off x="5105400" y="7025640"/>
          <a:ext cx="99822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35170</xdr:colOff>
      <xdr:row>38</xdr:row>
      <xdr:rowOff>68580</xdr:rowOff>
    </xdr:from>
    <xdr:to>
      <xdr:col>9</xdr:col>
      <xdr:colOff>151097</xdr:colOff>
      <xdr:row>42</xdr:row>
      <xdr:rowOff>11573</xdr:rowOff>
    </xdr:to>
    <xdr:pic>
      <xdr:nvPicPr>
        <xdr:cNvPr id="6" name="รูปภาพ 5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247250" y="65989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137160</xdr:colOff>
      <xdr:row>38</xdr:row>
      <xdr:rowOff>152400</xdr:rowOff>
    </xdr:from>
    <xdr:to>
      <xdr:col>4</xdr:col>
      <xdr:colOff>428696</xdr:colOff>
      <xdr:row>43</xdr:row>
      <xdr:rowOff>100189</xdr:rowOff>
    </xdr:to>
    <xdr:pic>
      <xdr:nvPicPr>
        <xdr:cNvPr id="7" name="รูปภาพ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5960" y="668274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231704</xdr:colOff>
      <xdr:row>41</xdr:row>
      <xdr:rowOff>85967</xdr:rowOff>
    </xdr:from>
    <xdr:ext cx="693870" cy="338554"/>
    <xdr:sp macro="" textlink="">
      <xdr:nvSpPr>
        <xdr:cNvPr id="8" name="TextBox 7"/>
        <xdr:cNvSpPr txBox="1"/>
      </xdr:nvSpPr>
      <xdr:spPr>
        <a:xfrm>
          <a:off x="2263704" y="6633523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4</xdr:col>
      <xdr:colOff>472440</xdr:colOff>
      <xdr:row>39</xdr:row>
      <xdr:rowOff>30480</xdr:rowOff>
    </xdr:from>
    <xdr:to>
      <xdr:col>5</xdr:col>
      <xdr:colOff>727286</xdr:colOff>
      <xdr:row>44</xdr:row>
      <xdr:rowOff>46849</xdr:rowOff>
    </xdr:to>
    <xdr:pic>
      <xdr:nvPicPr>
        <xdr:cNvPr id="11" name="รูปภาพ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04160" y="6728460"/>
          <a:ext cx="868680" cy="868680"/>
        </a:xfrm>
        <a:prstGeom prst="rect">
          <a:avLst/>
        </a:prstGeom>
      </xdr:spPr>
    </xdr:pic>
    <xdr:clientData/>
  </xdr:twoCellAnchor>
  <xdr:oneCellAnchor>
    <xdr:from>
      <xdr:col>4</xdr:col>
      <xdr:colOff>450709</xdr:colOff>
      <xdr:row>40</xdr:row>
      <xdr:rowOff>57575</xdr:rowOff>
    </xdr:from>
    <xdr:ext cx="876300" cy="307777"/>
    <xdr:sp macro="" textlink="">
      <xdr:nvSpPr>
        <xdr:cNvPr id="13" name="TextBox 12">
          <a:hlinkClick xmlns:r="http://schemas.openxmlformats.org/officeDocument/2006/relationships" r:id="rId12"/>
        </xdr:cNvPr>
        <xdr:cNvSpPr txBox="1"/>
      </xdr:nvSpPr>
      <xdr:spPr>
        <a:xfrm>
          <a:off x="3047153" y="6449908"/>
          <a:ext cx="8763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426720"/>
    <xdr:ext cx="9344529" cy="596646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441960</xdr:colOff>
      <xdr:row>41</xdr:row>
      <xdr:rowOff>129540</xdr:rowOff>
    </xdr:from>
    <xdr:to>
      <xdr:col>7</xdr:col>
      <xdr:colOff>800100</xdr:colOff>
      <xdr:row>44</xdr:row>
      <xdr:rowOff>7620</xdr:rowOff>
    </xdr:to>
    <xdr:sp macro="" textlink="">
      <xdr:nvSpPr>
        <xdr:cNvPr id="9" name="สี่เหลี่ยมผืนผ้ามุมมน 8">
          <a:hlinkClick xmlns:r="http://schemas.openxmlformats.org/officeDocument/2006/relationships" r:id="rId2"/>
        </xdr:cNvPr>
        <xdr:cNvSpPr/>
      </xdr:nvSpPr>
      <xdr:spPr bwMode="auto">
        <a:xfrm>
          <a:off x="4221480" y="7002780"/>
          <a:ext cx="9677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7</xdr:col>
      <xdr:colOff>30480</xdr:colOff>
      <xdr:row>39</xdr:row>
      <xdr:rowOff>22860</xdr:rowOff>
    </xdr:from>
    <xdr:to>
      <xdr:col>7</xdr:col>
      <xdr:colOff>708660</xdr:colOff>
      <xdr:row>43</xdr:row>
      <xdr:rowOff>30480</xdr:rowOff>
    </xdr:to>
    <xdr:pic>
      <xdr:nvPicPr>
        <xdr:cNvPr id="10" name="รูปภาพ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19600" y="65608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266700</xdr:colOff>
      <xdr:row>41</xdr:row>
      <xdr:rowOff>137160</xdr:rowOff>
    </xdr:from>
    <xdr:to>
      <xdr:col>9</xdr:col>
      <xdr:colOff>624840</xdr:colOff>
      <xdr:row>44</xdr:row>
      <xdr:rowOff>15240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5"/>
        </xdr:cNvPr>
        <xdr:cNvSpPr/>
      </xdr:nvSpPr>
      <xdr:spPr bwMode="auto">
        <a:xfrm>
          <a:off x="5486400" y="7010400"/>
          <a:ext cx="96774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1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1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439030</xdr:colOff>
      <xdr:row>39</xdr:row>
      <xdr:rowOff>53340</xdr:rowOff>
    </xdr:from>
    <xdr:to>
      <xdr:col>9</xdr:col>
      <xdr:colOff>559190</xdr:colOff>
      <xdr:row>43</xdr:row>
      <xdr:rowOff>7621</xdr:rowOff>
    </xdr:to>
    <xdr:pic>
      <xdr:nvPicPr>
        <xdr:cNvPr id="12" name="รูปภาพ 11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658730" y="659130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358140</xdr:colOff>
      <xdr:row>39</xdr:row>
      <xdr:rowOff>121920</xdr:rowOff>
    </xdr:from>
    <xdr:to>
      <xdr:col>5</xdr:col>
      <xdr:colOff>294640</xdr:colOff>
      <xdr:row>44</xdr:row>
      <xdr:rowOff>83820</xdr:rowOff>
    </xdr:to>
    <xdr:pic>
      <xdr:nvPicPr>
        <xdr:cNvPr id="13" name="รูปภาพ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940" y="665988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447040</xdr:colOff>
      <xdr:row>42</xdr:row>
      <xdr:rowOff>92740</xdr:rowOff>
    </xdr:from>
    <xdr:ext cx="655510" cy="307777"/>
    <xdr:sp macro="" textlink="">
      <xdr:nvSpPr>
        <xdr:cNvPr id="14" name="TextBox 13"/>
        <xdr:cNvSpPr txBox="1"/>
      </xdr:nvSpPr>
      <xdr:spPr>
        <a:xfrm>
          <a:off x="2466340" y="6506240"/>
          <a:ext cx="65551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chemeClr val="bg1"/>
              </a:solidFill>
              <a:latin typeface="Angsana New"/>
              <a:cs typeface="Angsana New"/>
            </a:rPr>
            <a:t>คำแนะนำ</a:t>
          </a:r>
        </a:p>
      </xdr:txBody>
    </xdr:sp>
    <xdr:clientData/>
  </xdr:oneCellAnchor>
  <xdr:twoCellAnchor editAs="oneCell">
    <xdr:from>
      <xdr:col>5</xdr:col>
      <xdr:colOff>106680</xdr:colOff>
      <xdr:row>40</xdr:row>
      <xdr:rowOff>0</xdr:rowOff>
    </xdr:from>
    <xdr:to>
      <xdr:col>6</xdr:col>
      <xdr:colOff>40640</xdr:colOff>
      <xdr:row>45</xdr:row>
      <xdr:rowOff>30480</xdr:rowOff>
    </xdr:to>
    <xdr:pic>
      <xdr:nvPicPr>
        <xdr:cNvPr id="15" name="รูปภาพ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4680" y="6705600"/>
          <a:ext cx="868680" cy="868680"/>
        </a:xfrm>
        <a:prstGeom prst="rect">
          <a:avLst/>
        </a:prstGeom>
      </xdr:spPr>
    </xdr:pic>
    <xdr:clientData/>
  </xdr:twoCellAnchor>
  <xdr:oneCellAnchor>
    <xdr:from>
      <xdr:col>5</xdr:col>
      <xdr:colOff>99060</xdr:colOff>
      <xdr:row>42</xdr:row>
      <xdr:rowOff>0</xdr:rowOff>
    </xdr:from>
    <xdr:ext cx="876300" cy="261610"/>
    <xdr:sp macro="" textlink="">
      <xdr:nvSpPr>
        <xdr:cNvPr id="16" name="TextBox 15">
          <a:hlinkClick xmlns:r="http://schemas.openxmlformats.org/officeDocument/2006/relationships" r:id="rId12"/>
        </xdr:cNvPr>
        <xdr:cNvSpPr txBox="1"/>
      </xdr:nvSpPr>
      <xdr:spPr>
        <a:xfrm>
          <a:off x="3045460" y="6502400"/>
          <a:ext cx="876300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32</xdr:row>
      <xdr:rowOff>114300</xdr:rowOff>
    </xdr:from>
    <xdr:to>
      <xdr:col>6</xdr:col>
      <xdr:colOff>241300</xdr:colOff>
      <xdr:row>34</xdr:row>
      <xdr:rowOff>12700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149600" y="8128000"/>
          <a:ext cx="2159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254000</xdr:colOff>
      <xdr:row>31</xdr:row>
      <xdr:rowOff>139700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851400" y="7797800"/>
          <a:ext cx="2159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12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87700" y="325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20</xdr:row>
      <xdr:rowOff>0</xdr:rowOff>
    </xdr:from>
    <xdr:to>
      <xdr:col>6</xdr:col>
      <xdr:colOff>241300</xdr:colOff>
      <xdr:row>20</xdr:row>
      <xdr:rowOff>12700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7700" y="5156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</xdr:colOff>
      <xdr:row>23</xdr:row>
      <xdr:rowOff>50800</xdr:rowOff>
    </xdr:from>
    <xdr:to>
      <xdr:col>7</xdr:col>
      <xdr:colOff>12700</xdr:colOff>
      <xdr:row>26</xdr:row>
      <xdr:rowOff>114300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3149600" y="5930900"/>
          <a:ext cx="26670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12</xdr:row>
      <xdr:rowOff>0</xdr:rowOff>
    </xdr:from>
    <xdr:to>
      <xdr:col>9</xdr:col>
      <xdr:colOff>241300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902200" y="32512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50800</xdr:colOff>
      <xdr:row>19</xdr:row>
      <xdr:rowOff>38100</xdr:rowOff>
    </xdr:from>
    <xdr:to>
      <xdr:col>9</xdr:col>
      <xdr:colOff>266700</xdr:colOff>
      <xdr:row>20</xdr:row>
      <xdr:rowOff>25400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4864100" y="4940300"/>
          <a:ext cx="2159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29</xdr:row>
      <xdr:rowOff>0</xdr:rowOff>
    </xdr:from>
    <xdr:to>
      <xdr:col>12</xdr:col>
      <xdr:colOff>190500</xdr:colOff>
      <xdr:row>30</xdr:row>
      <xdr:rowOff>76200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6299200" y="7175500"/>
          <a:ext cx="1524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520700</xdr:colOff>
      <xdr:row>23</xdr:row>
      <xdr:rowOff>25400</xdr:rowOff>
    </xdr:from>
    <xdr:to>
      <xdr:col>13</xdr:col>
      <xdr:colOff>533400</xdr:colOff>
      <xdr:row>23</xdr:row>
      <xdr:rowOff>127000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061200" y="5905500"/>
          <a:ext cx="127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139700</xdr:rowOff>
    </xdr:from>
    <xdr:to>
      <xdr:col>12</xdr:col>
      <xdr:colOff>241300</xdr:colOff>
      <xdr:row>11</xdr:row>
      <xdr:rowOff>139700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286500" y="3238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25400</xdr:colOff>
      <xdr:row>12</xdr:row>
      <xdr:rowOff>25400</xdr:rowOff>
    </xdr:from>
    <xdr:to>
      <xdr:col>15</xdr:col>
      <xdr:colOff>254000</xdr:colOff>
      <xdr:row>12</xdr:row>
      <xdr:rowOff>114300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7734300" y="32766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38100</xdr:colOff>
      <xdr:row>19</xdr:row>
      <xdr:rowOff>127000</xdr:rowOff>
    </xdr:from>
    <xdr:to>
      <xdr:col>15</xdr:col>
      <xdr:colOff>215900</xdr:colOff>
      <xdr:row>19</xdr:row>
      <xdr:rowOff>139700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7747000" y="5029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165100</xdr:colOff>
      <xdr:row>30</xdr:row>
      <xdr:rowOff>139700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727200" y="3263900"/>
          <a:ext cx="114300" cy="4381500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6324600" y="50546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101600</xdr:colOff>
      <xdr:row>0</xdr:row>
      <xdr:rowOff>50800</xdr:rowOff>
    </xdr:from>
    <xdr:to>
      <xdr:col>17</xdr:col>
      <xdr:colOff>571500</xdr:colOff>
      <xdr:row>1</xdr:row>
      <xdr:rowOff>88900</xdr:rowOff>
    </xdr:to>
    <xdr:sp macro="" textlink="">
      <xdr:nvSpPr>
        <xdr:cNvPr id="16" name="Snip Single Corner Rectangle 15"/>
        <xdr:cNvSpPr/>
      </xdr:nvSpPr>
      <xdr:spPr bwMode="auto">
        <a:xfrm>
          <a:off x="7810500" y="50800"/>
          <a:ext cx="1333500" cy="368300"/>
        </a:xfrm>
        <a:prstGeom prst="snip1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en-US" sz="1800">
              <a:latin typeface="IrisUPC"/>
              <a:cs typeface="IrisUPC"/>
            </a:rPr>
            <a:t>Plan</a:t>
          </a:r>
          <a:r>
            <a:rPr lang="en-US" sz="1800" baseline="0">
              <a:latin typeface="IrisUPC"/>
              <a:cs typeface="IrisUPC"/>
            </a:rPr>
            <a:t> 1/....................</a:t>
          </a:r>
          <a:endParaRPr lang="en-US" sz="1800">
            <a:latin typeface="IrisUPC"/>
            <a:cs typeface="Iris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B28" sqref="B28:K28"/>
    </sheetView>
  </sheetViews>
  <sheetFormatPr defaultColWidth="8.7109375" defaultRowHeight="25.35" customHeight="1"/>
  <cols>
    <col min="1" max="1" width="3.7109375" style="14" customWidth="1"/>
    <col min="2" max="2" width="9.85546875" style="14" customWidth="1"/>
    <col min="3" max="10" width="8.7109375" style="14"/>
    <col min="11" max="11" width="6.42578125" style="14" customWidth="1"/>
    <col min="12" max="12" width="3.42578125" style="14" hidden="1" customWidth="1"/>
    <col min="13" max="16384" width="8.7109375" style="14"/>
  </cols>
  <sheetData>
    <row r="1" spans="1:14" ht="25.35" customHeight="1">
      <c r="A1" s="11"/>
      <c r="B1" s="12"/>
      <c r="C1" s="12"/>
      <c r="D1" s="12"/>
      <c r="E1" s="13"/>
      <c r="F1" s="13"/>
      <c r="G1" s="12"/>
      <c r="H1" s="12"/>
      <c r="I1" s="12" t="s">
        <v>152</v>
      </c>
    </row>
    <row r="2" spans="1:14" s="7" customFormat="1" ht="26.1" customHeight="1">
      <c r="A2" s="6"/>
      <c r="B2" s="84" t="s">
        <v>153</v>
      </c>
      <c r="C2" s="85"/>
      <c r="D2" s="85"/>
      <c r="E2" s="86"/>
      <c r="F2" s="86"/>
      <c r="G2" s="86"/>
      <c r="H2" s="86"/>
      <c r="I2" s="86"/>
      <c r="J2" s="8"/>
      <c r="K2" s="8"/>
      <c r="L2" s="8"/>
      <c r="M2" s="8"/>
      <c r="N2" s="8"/>
    </row>
    <row r="3" spans="1:14" s="7" customFormat="1" ht="25.35" customHeight="1">
      <c r="B3" s="41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11.1" customHeight="1"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04.75" customHeight="1">
      <c r="B5" s="150" t="s">
        <v>154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"/>
      <c r="N5" s="10"/>
    </row>
    <row r="6" spans="1:14" s="7" customFormat="1" ht="21" customHeight="1">
      <c r="B6" s="46" t="s">
        <v>164</v>
      </c>
      <c r="C6" s="46"/>
      <c r="D6" s="46"/>
      <c r="E6" s="46"/>
      <c r="F6" s="46"/>
      <c r="G6" s="46"/>
      <c r="H6" s="46"/>
      <c r="I6" s="46"/>
      <c r="J6" s="46"/>
      <c r="K6" s="46"/>
      <c r="L6" s="10"/>
      <c r="M6" s="10"/>
      <c r="N6" s="10"/>
    </row>
    <row r="7" spans="1:14" ht="21" customHeight="1">
      <c r="B7" s="46"/>
      <c r="C7" s="46" t="s">
        <v>111</v>
      </c>
      <c r="D7" s="46"/>
      <c r="E7" s="46"/>
      <c r="F7" s="46"/>
      <c r="G7" s="46"/>
      <c r="H7" s="46"/>
      <c r="I7" s="46"/>
      <c r="J7" s="46"/>
      <c r="K7" s="46"/>
      <c r="L7" s="15"/>
      <c r="M7" s="15"/>
      <c r="N7" s="15"/>
    </row>
    <row r="8" spans="1:14" ht="21" customHeight="1">
      <c r="B8" s="46"/>
      <c r="C8" s="46" t="s">
        <v>121</v>
      </c>
      <c r="D8" s="46"/>
      <c r="E8" s="46"/>
      <c r="F8" s="46"/>
      <c r="G8" s="46"/>
      <c r="H8" s="46"/>
      <c r="I8" s="46"/>
      <c r="J8" s="46"/>
      <c r="K8" s="46"/>
      <c r="L8" s="15"/>
      <c r="M8" s="15"/>
      <c r="N8" s="15"/>
    </row>
    <row r="9" spans="1:14" ht="21" customHeight="1">
      <c r="B9" s="47"/>
      <c r="C9" s="47" t="s">
        <v>122</v>
      </c>
      <c r="D9" s="47"/>
      <c r="E9" s="47"/>
      <c r="F9" s="47"/>
      <c r="G9" s="47"/>
      <c r="H9" s="47"/>
      <c r="I9" s="47"/>
      <c r="J9" s="47"/>
      <c r="K9" s="47"/>
    </row>
    <row r="10" spans="1:14" ht="25.35" customHeight="1">
      <c r="B10" s="48" t="s">
        <v>96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4" s="7" customFormat="1" ht="24" customHeight="1">
      <c r="C11" s="45" t="s">
        <v>114</v>
      </c>
    </row>
    <row r="12" spans="1:14" s="7" customFormat="1" ht="24" customHeight="1">
      <c r="D12" s="7" t="s">
        <v>97</v>
      </c>
    </row>
    <row r="13" spans="1:14" s="7" customFormat="1" ht="24" customHeight="1">
      <c r="D13" s="7" t="s">
        <v>98</v>
      </c>
    </row>
    <row r="14" spans="1:14" s="7" customFormat="1" ht="24" customHeight="1">
      <c r="D14" s="7" t="s">
        <v>100</v>
      </c>
    </row>
    <row r="15" spans="1:14" s="7" customFormat="1" ht="24" customHeight="1">
      <c r="D15" s="7" t="s">
        <v>99</v>
      </c>
    </row>
    <row r="16" spans="1:14" s="7" customFormat="1" ht="24" customHeight="1">
      <c r="D16" s="7" t="s">
        <v>102</v>
      </c>
    </row>
    <row r="17" spans="2:13" s="7" customFormat="1" ht="24" customHeight="1">
      <c r="D17" s="7" t="s">
        <v>103</v>
      </c>
    </row>
    <row r="18" spans="2:13" s="7" customFormat="1" ht="24" customHeight="1">
      <c r="E18" s="7" t="s">
        <v>104</v>
      </c>
    </row>
    <row r="19" spans="2:13" s="7" customFormat="1" ht="24" customHeight="1">
      <c r="E19" s="7" t="s">
        <v>105</v>
      </c>
    </row>
    <row r="20" spans="2:13" s="7" customFormat="1" ht="24" customHeight="1">
      <c r="F20" s="7" t="s">
        <v>106</v>
      </c>
    </row>
    <row r="21" spans="2:13" s="7" customFormat="1" ht="24" customHeight="1">
      <c r="F21" s="7" t="s">
        <v>107</v>
      </c>
    </row>
    <row r="22" spans="2:13" s="7" customFormat="1" ht="24" customHeight="1">
      <c r="F22" s="7" t="s">
        <v>108</v>
      </c>
    </row>
    <row r="23" spans="2:13" s="7" customFormat="1" ht="24" customHeight="1">
      <c r="C23" s="7" t="s">
        <v>118</v>
      </c>
    </row>
    <row r="24" spans="2:13" s="7" customFormat="1" ht="24" customHeight="1">
      <c r="C24" s="7" t="s">
        <v>110</v>
      </c>
    </row>
    <row r="25" spans="2:13" s="7" customFormat="1" ht="24" customHeight="1">
      <c r="C25" s="7" t="s">
        <v>109</v>
      </c>
    </row>
    <row r="26" spans="2:13" s="7" customFormat="1" ht="24" customHeight="1">
      <c r="C26" s="56" t="s">
        <v>119</v>
      </c>
    </row>
    <row r="27" spans="2:13" ht="41.1" customHeight="1">
      <c r="B27" s="152" t="s">
        <v>155</v>
      </c>
      <c r="C27" s="152"/>
      <c r="D27" s="152"/>
      <c r="E27" s="152"/>
      <c r="F27" s="152"/>
      <c r="G27" s="152"/>
      <c r="H27" s="152"/>
      <c r="I27" s="152"/>
      <c r="J27" s="152"/>
      <c r="K27" s="153"/>
    </row>
    <row r="28" spans="2:13" s="50" customFormat="1" ht="25.35" customHeight="1"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3" ht="54.95" customHeight="1">
      <c r="B29" s="88" t="s">
        <v>157</v>
      </c>
    </row>
    <row r="30" spans="2:13" ht="25.35" customHeight="1" thickBot="1">
      <c r="B30" s="55" t="s">
        <v>158</v>
      </c>
      <c r="C30" s="52"/>
      <c r="D30" s="52"/>
      <c r="E30" s="52"/>
      <c r="F30" s="52"/>
      <c r="G30" s="52"/>
      <c r="M30" s="49"/>
    </row>
    <row r="31" spans="2:13" ht="25.35" customHeight="1" thickTop="1"/>
    <row r="44" spans="2:7" ht="25.35" customHeight="1" thickBot="1">
      <c r="B44" s="55" t="s">
        <v>159</v>
      </c>
      <c r="C44" s="52"/>
      <c r="D44" s="52"/>
      <c r="E44" s="52"/>
      <c r="F44" s="52"/>
      <c r="G44" s="52"/>
    </row>
    <row r="45" spans="2:7" ht="25.35" customHeight="1" thickTop="1"/>
    <row r="60" spans="2:9" ht="25.35" customHeight="1" thickBot="1">
      <c r="B60" s="55" t="s">
        <v>160</v>
      </c>
      <c r="C60" s="53"/>
      <c r="D60" s="53"/>
      <c r="E60" s="53"/>
      <c r="F60" s="53"/>
      <c r="G60" s="53"/>
      <c r="H60" s="53"/>
      <c r="I60" s="53"/>
    </row>
    <row r="61" spans="2:9" ht="25.35" customHeight="1" thickTop="1"/>
    <row r="81" spans="2:9" ht="25.35" customHeight="1" thickBot="1">
      <c r="B81" s="55" t="s">
        <v>161</v>
      </c>
      <c r="C81" s="53"/>
      <c r="D81" s="53"/>
      <c r="E81" s="53"/>
      <c r="F81" s="53"/>
      <c r="G81" s="53"/>
      <c r="H81" s="53"/>
      <c r="I81" s="53"/>
    </row>
    <row r="82" spans="2:9" ht="25.35" customHeight="1" thickTop="1"/>
    <row r="96" spans="2:9" ht="25.35" customHeight="1" thickBot="1">
      <c r="B96" s="55" t="s">
        <v>162</v>
      </c>
      <c r="C96" s="53"/>
      <c r="D96" s="53"/>
      <c r="E96" s="53"/>
      <c r="F96" s="53"/>
      <c r="G96" s="53"/>
      <c r="H96" s="53"/>
      <c r="I96" s="53"/>
    </row>
    <row r="97" ht="25.35" customHeight="1" thickTop="1"/>
  </sheetData>
  <mergeCells count="2">
    <mergeCell ref="B5:L5"/>
    <mergeCell ref="B27:K27"/>
  </mergeCells>
  <phoneticPr fontId="0" type="noConversion"/>
  <pageMargins left="0.25" right="0.25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I45"/>
  <sheetViews>
    <sheetView showGridLines="0" tabSelected="1" workbookViewId="0">
      <pane ySplit="5" topLeftCell="A26" activePane="bottomLeft" state="frozen"/>
      <selection activeCell="E25" sqref="E25"/>
      <selection pane="bottomLeft" activeCell="E45" sqref="E45"/>
    </sheetView>
  </sheetViews>
  <sheetFormatPr defaultColWidth="10.7109375" defaultRowHeight="15"/>
  <cols>
    <col min="1" max="1" width="58.140625" style="68" customWidth="1"/>
    <col min="2" max="2" width="13.42578125" style="79" customWidth="1"/>
    <col min="3" max="3" width="5.42578125" style="95" customWidth="1"/>
    <col min="4" max="4" width="39.7109375" style="68" customWidth="1"/>
    <col min="5" max="5" width="13.140625" style="79" customWidth="1"/>
    <col min="6" max="6" width="4.28515625" style="82" customWidth="1"/>
    <col min="7" max="7" width="40.42578125" style="68" customWidth="1"/>
    <col min="8" max="8" width="10.42578125" style="79" customWidth="1"/>
    <col min="9" max="9" width="18" style="68" customWidth="1"/>
    <col min="10" max="16384" width="10.7109375" style="68"/>
  </cols>
  <sheetData>
    <row r="1" spans="1:9" ht="15.75" thickBot="1">
      <c r="A1" s="156" t="s">
        <v>64</v>
      </c>
      <c r="B1" s="156"/>
      <c r="C1" s="156"/>
      <c r="D1" s="156"/>
      <c r="E1" s="156"/>
      <c r="F1" s="68"/>
      <c r="H1" s="68"/>
    </row>
    <row r="2" spans="1:9" ht="15.75" thickTop="1">
      <c r="A2" s="59" t="s">
        <v>76</v>
      </c>
      <c r="B2" s="60">
        <v>5</v>
      </c>
      <c r="C2" s="93" t="s">
        <v>116</v>
      </c>
      <c r="D2" s="157" t="s">
        <v>212</v>
      </c>
      <c r="E2" s="158"/>
      <c r="F2" s="68"/>
      <c r="G2" s="165"/>
      <c r="H2" s="165"/>
    </row>
    <row r="3" spans="1:9">
      <c r="A3" s="59" t="s">
        <v>115</v>
      </c>
      <c r="B3" s="83" t="s">
        <v>213</v>
      </c>
      <c r="C3" s="93" t="s">
        <v>117</v>
      </c>
      <c r="D3" s="159" t="s">
        <v>211</v>
      </c>
      <c r="E3" s="160"/>
      <c r="F3" s="68"/>
      <c r="G3" s="165"/>
      <c r="H3" s="165"/>
    </row>
    <row r="4" spans="1:9">
      <c r="A4" s="59" t="s">
        <v>79</v>
      </c>
      <c r="B4" s="161" t="s">
        <v>210</v>
      </c>
      <c r="C4" s="162"/>
      <c r="D4" s="162"/>
      <c r="E4" s="162"/>
      <c r="F4" s="68"/>
      <c r="H4" s="68"/>
    </row>
    <row r="5" spans="1:9">
      <c r="A5" s="61" t="s">
        <v>81</v>
      </c>
      <c r="B5" s="62" t="s">
        <v>11</v>
      </c>
      <c r="C5" s="94"/>
      <c r="D5" s="61" t="s">
        <v>82</v>
      </c>
      <c r="E5" s="62" t="s">
        <v>95</v>
      </c>
      <c r="F5" s="63"/>
      <c r="G5" s="61" t="s">
        <v>87</v>
      </c>
      <c r="H5" s="62" t="s">
        <v>95</v>
      </c>
    </row>
    <row r="6" spans="1:9" ht="15.75" thickBot="1">
      <c r="A6" s="154" t="s">
        <v>4</v>
      </c>
      <c r="B6" s="155"/>
      <c r="C6" s="94"/>
      <c r="D6" s="154" t="s">
        <v>71</v>
      </c>
      <c r="E6" s="155"/>
      <c r="F6" s="69"/>
      <c r="G6" s="154" t="s">
        <v>0</v>
      </c>
      <c r="H6" s="155"/>
    </row>
    <row r="7" spans="1:9">
      <c r="A7" s="70" t="s">
        <v>9</v>
      </c>
      <c r="B7" s="64"/>
      <c r="C7" s="94"/>
      <c r="D7" s="71" t="s">
        <v>32</v>
      </c>
      <c r="E7" s="64">
        <v>2</v>
      </c>
      <c r="F7" s="68"/>
      <c r="G7" s="97" t="s">
        <v>141</v>
      </c>
      <c r="H7" s="64">
        <v>3</v>
      </c>
      <c r="I7" s="68" t="s">
        <v>91</v>
      </c>
    </row>
    <row r="8" spans="1:9">
      <c r="A8" s="70" t="s">
        <v>10</v>
      </c>
      <c r="B8" s="64"/>
      <c r="C8" s="94"/>
      <c r="D8" s="71" t="s">
        <v>33</v>
      </c>
      <c r="E8" s="64">
        <v>3</v>
      </c>
      <c r="F8" s="68"/>
      <c r="G8" s="72" t="s">
        <v>123</v>
      </c>
      <c r="H8" s="64">
        <v>1</v>
      </c>
      <c r="I8" s="68" t="s">
        <v>93</v>
      </c>
    </row>
    <row r="9" spans="1:9">
      <c r="A9" s="70" t="s">
        <v>12</v>
      </c>
      <c r="B9" s="64"/>
      <c r="C9" s="94"/>
      <c r="D9" s="71" t="s">
        <v>34</v>
      </c>
      <c r="E9" s="64">
        <v>3</v>
      </c>
      <c r="F9" s="68"/>
      <c r="G9" s="72" t="s">
        <v>130</v>
      </c>
      <c r="H9" s="64">
        <v>3</v>
      </c>
      <c r="I9" s="68" t="s">
        <v>92</v>
      </c>
    </row>
    <row r="10" spans="1:9">
      <c r="A10" s="70" t="s">
        <v>13</v>
      </c>
      <c r="B10" s="64"/>
      <c r="C10" s="94"/>
      <c r="D10" s="71" t="s">
        <v>35</v>
      </c>
      <c r="E10" s="64">
        <v>3</v>
      </c>
      <c r="F10" s="68"/>
      <c r="G10" s="72" t="s">
        <v>131</v>
      </c>
      <c r="H10" s="64">
        <v>2</v>
      </c>
      <c r="I10" s="68" t="s">
        <v>94</v>
      </c>
    </row>
    <row r="11" spans="1:9">
      <c r="A11" s="70" t="s">
        <v>14</v>
      </c>
      <c r="B11" s="64">
        <v>1.04</v>
      </c>
      <c r="C11" s="94"/>
      <c r="D11" s="71" t="s">
        <v>36</v>
      </c>
      <c r="E11" s="64">
        <v>2</v>
      </c>
      <c r="F11" s="68"/>
      <c r="G11" s="72" t="s">
        <v>145</v>
      </c>
      <c r="H11" s="64">
        <v>2</v>
      </c>
    </row>
    <row r="12" spans="1:9">
      <c r="A12" s="70" t="s">
        <v>15</v>
      </c>
      <c r="B12" s="64"/>
      <c r="C12" s="94"/>
      <c r="D12" s="71" t="s">
        <v>37</v>
      </c>
      <c r="E12" s="64">
        <v>3</v>
      </c>
      <c r="F12" s="68"/>
      <c r="G12" s="72"/>
      <c r="H12" s="64"/>
    </row>
    <row r="13" spans="1:9">
      <c r="A13" s="73" t="s">
        <v>16</v>
      </c>
      <c r="B13" s="64"/>
      <c r="C13" s="94"/>
      <c r="D13" s="71" t="s">
        <v>38</v>
      </c>
      <c r="E13" s="64">
        <v>3</v>
      </c>
      <c r="F13" s="68"/>
      <c r="G13" s="72"/>
      <c r="H13" s="64"/>
    </row>
    <row r="14" spans="1:9" ht="15.75" thickBot="1">
      <c r="A14" s="154" t="s">
        <v>73</v>
      </c>
      <c r="B14" s="155"/>
      <c r="C14" s="94"/>
      <c r="D14" s="154" t="s">
        <v>72</v>
      </c>
      <c r="E14" s="155"/>
      <c r="F14" s="68"/>
      <c r="G14" s="154" t="s">
        <v>1</v>
      </c>
      <c r="H14" s="155"/>
    </row>
    <row r="15" spans="1:9">
      <c r="A15" s="74" t="s">
        <v>17</v>
      </c>
      <c r="B15" s="64"/>
      <c r="C15" s="94"/>
      <c r="D15" s="75" t="s">
        <v>39</v>
      </c>
      <c r="E15" s="64">
        <v>2</v>
      </c>
      <c r="F15" s="68"/>
      <c r="G15" s="72" t="s">
        <v>126</v>
      </c>
      <c r="H15" s="64">
        <v>1</v>
      </c>
    </row>
    <row r="16" spans="1:9">
      <c r="A16" s="74" t="s">
        <v>18</v>
      </c>
      <c r="B16" s="64"/>
      <c r="C16" s="94"/>
      <c r="D16" s="75" t="s">
        <v>40</v>
      </c>
      <c r="E16" s="64"/>
      <c r="F16" s="68"/>
      <c r="G16" s="76" t="s">
        <v>135</v>
      </c>
      <c r="H16" s="64"/>
    </row>
    <row r="17" spans="1:8">
      <c r="A17" s="74" t="s">
        <v>19</v>
      </c>
      <c r="B17" s="64"/>
      <c r="C17" s="94"/>
      <c r="D17" s="75" t="s">
        <v>41</v>
      </c>
      <c r="E17" s="64">
        <v>3</v>
      </c>
      <c r="F17" s="68"/>
      <c r="G17" s="76" t="s">
        <v>136</v>
      </c>
      <c r="H17" s="64"/>
    </row>
    <row r="18" spans="1:8">
      <c r="A18" s="74" t="s">
        <v>151</v>
      </c>
      <c r="B18" s="64"/>
      <c r="C18" s="94"/>
      <c r="D18" s="75" t="s">
        <v>42</v>
      </c>
      <c r="E18" s="64">
        <v>1</v>
      </c>
      <c r="F18" s="68"/>
      <c r="G18" s="76" t="s">
        <v>139</v>
      </c>
      <c r="H18" s="64">
        <v>3</v>
      </c>
    </row>
    <row r="19" spans="1:8">
      <c r="A19" s="74" t="s">
        <v>20</v>
      </c>
      <c r="B19" s="64"/>
      <c r="C19" s="94"/>
      <c r="D19" s="75" t="s">
        <v>43</v>
      </c>
      <c r="E19" s="64">
        <v>1</v>
      </c>
      <c r="F19" s="68"/>
      <c r="G19" s="72" t="s">
        <v>142</v>
      </c>
      <c r="H19" s="64">
        <v>2</v>
      </c>
    </row>
    <row r="20" spans="1:8">
      <c r="A20" s="74" t="s">
        <v>21</v>
      </c>
      <c r="B20" s="64"/>
      <c r="C20" s="94"/>
      <c r="D20" s="75" t="s">
        <v>44</v>
      </c>
      <c r="E20" s="64"/>
      <c r="F20" s="68"/>
      <c r="G20" s="76"/>
      <c r="H20" s="64"/>
    </row>
    <row r="21" spans="1:8">
      <c r="A21" s="74" t="s">
        <v>22</v>
      </c>
      <c r="B21" s="64">
        <v>1.04</v>
      </c>
      <c r="C21" s="94"/>
      <c r="D21" s="75" t="s">
        <v>45</v>
      </c>
      <c r="E21" s="64"/>
      <c r="F21" s="68"/>
      <c r="G21" s="76"/>
      <c r="H21" s="64"/>
    </row>
    <row r="22" spans="1:8" ht="15.75" thickBot="1">
      <c r="A22" s="74" t="s">
        <v>23</v>
      </c>
      <c r="B22" s="64">
        <v>1.04</v>
      </c>
      <c r="C22" s="94"/>
      <c r="D22" s="154" t="s">
        <v>5</v>
      </c>
      <c r="E22" s="155"/>
      <c r="F22" s="68"/>
      <c r="G22" s="154" t="s">
        <v>83</v>
      </c>
      <c r="H22" s="155"/>
    </row>
    <row r="23" spans="1:8" ht="15.75" thickBot="1">
      <c r="A23" s="154" t="s">
        <v>74</v>
      </c>
      <c r="B23" s="155"/>
      <c r="C23" s="94"/>
      <c r="D23" s="75" t="s">
        <v>46</v>
      </c>
      <c r="E23" s="64">
        <v>3</v>
      </c>
      <c r="F23" s="68"/>
      <c r="G23" s="76" t="s">
        <v>124</v>
      </c>
      <c r="H23" s="64">
        <v>2</v>
      </c>
    </row>
    <row r="24" spans="1:8">
      <c r="A24" s="74" t="s">
        <v>84</v>
      </c>
      <c r="B24" s="64"/>
      <c r="C24" s="94"/>
      <c r="D24" s="75" t="s">
        <v>47</v>
      </c>
      <c r="E24" s="64">
        <v>3</v>
      </c>
      <c r="F24" s="68"/>
      <c r="G24" s="65" t="s">
        <v>132</v>
      </c>
      <c r="H24" s="64">
        <v>3</v>
      </c>
    </row>
    <row r="25" spans="1:8">
      <c r="A25" s="74" t="s">
        <v>24</v>
      </c>
      <c r="B25" s="64"/>
      <c r="C25" s="94"/>
      <c r="D25" s="75" t="s">
        <v>48</v>
      </c>
      <c r="E25" s="64">
        <v>1</v>
      </c>
      <c r="F25" s="68"/>
      <c r="G25" s="65" t="s">
        <v>133</v>
      </c>
      <c r="H25" s="64">
        <v>3</v>
      </c>
    </row>
    <row r="26" spans="1:8" ht="15.75" thickBot="1">
      <c r="A26" s="74" t="s">
        <v>25</v>
      </c>
      <c r="B26" s="64"/>
      <c r="C26" s="94"/>
      <c r="D26" s="154" t="s">
        <v>6</v>
      </c>
      <c r="E26" s="155"/>
      <c r="F26" s="68"/>
      <c r="G26" s="76" t="s">
        <v>140</v>
      </c>
      <c r="H26" s="64">
        <v>3</v>
      </c>
    </row>
    <row r="27" spans="1:8">
      <c r="A27" s="74" t="s">
        <v>69</v>
      </c>
      <c r="B27" s="64"/>
      <c r="C27" s="94"/>
      <c r="D27" s="75" t="s">
        <v>49</v>
      </c>
      <c r="E27" s="64">
        <v>1</v>
      </c>
      <c r="F27" s="68"/>
      <c r="G27" s="65"/>
      <c r="H27" s="64"/>
    </row>
    <row r="28" spans="1:8">
      <c r="A28" s="77" t="s">
        <v>26</v>
      </c>
      <c r="B28" s="64"/>
      <c r="C28" s="94"/>
      <c r="D28" s="75" t="s">
        <v>50</v>
      </c>
      <c r="E28" s="64">
        <v>3</v>
      </c>
      <c r="F28" s="68"/>
      <c r="G28" s="65"/>
      <c r="H28" s="64"/>
    </row>
    <row r="29" spans="1:8" ht="15.75" thickBot="1">
      <c r="A29" s="154" t="s">
        <v>163</v>
      </c>
      <c r="B29" s="155"/>
      <c r="C29" s="94"/>
      <c r="D29" s="75" t="s">
        <v>51</v>
      </c>
      <c r="E29" s="64">
        <v>3</v>
      </c>
      <c r="F29" s="68"/>
      <c r="G29" s="65"/>
      <c r="H29" s="64"/>
    </row>
    <row r="30" spans="1:8" ht="15.75" thickBot="1">
      <c r="A30" s="77" t="s">
        <v>112</v>
      </c>
      <c r="B30" s="64"/>
      <c r="C30" s="94"/>
      <c r="D30" s="154" t="s">
        <v>70</v>
      </c>
      <c r="E30" s="155"/>
      <c r="F30" s="68"/>
      <c r="G30" s="163" t="s">
        <v>2</v>
      </c>
      <c r="H30" s="164"/>
    </row>
    <row r="31" spans="1:8">
      <c r="A31" s="77" t="s">
        <v>27</v>
      </c>
      <c r="B31" s="64"/>
      <c r="C31" s="94"/>
      <c r="D31" s="75" t="s">
        <v>52</v>
      </c>
      <c r="E31" s="64">
        <v>3</v>
      </c>
      <c r="F31" s="68"/>
      <c r="G31" s="76" t="s">
        <v>134</v>
      </c>
      <c r="H31" s="64">
        <v>2</v>
      </c>
    </row>
    <row r="32" spans="1:8">
      <c r="A32" s="74" t="s">
        <v>28</v>
      </c>
      <c r="B32" s="64"/>
      <c r="C32" s="94"/>
      <c r="D32" s="75" t="s">
        <v>53</v>
      </c>
      <c r="E32" s="64">
        <v>3</v>
      </c>
      <c r="F32" s="68"/>
      <c r="G32" s="76" t="s">
        <v>138</v>
      </c>
      <c r="H32" s="64">
        <v>2</v>
      </c>
    </row>
    <row r="33" spans="1:8">
      <c r="A33" s="77" t="s">
        <v>113</v>
      </c>
      <c r="B33" s="64">
        <v>2.08</v>
      </c>
      <c r="C33" s="94"/>
      <c r="D33" s="75" t="s">
        <v>54</v>
      </c>
      <c r="E33" s="64">
        <v>3</v>
      </c>
      <c r="F33" s="68"/>
      <c r="G33" s="76" t="s">
        <v>143</v>
      </c>
      <c r="H33" s="64">
        <v>1</v>
      </c>
    </row>
    <row r="34" spans="1:8" ht="15.75" thickBot="1">
      <c r="A34" s="154" t="s">
        <v>75</v>
      </c>
      <c r="B34" s="155"/>
      <c r="C34" s="94"/>
      <c r="D34" s="75" t="s">
        <v>55</v>
      </c>
      <c r="E34" s="64">
        <v>3</v>
      </c>
      <c r="F34" s="68"/>
      <c r="G34" s="76" t="s">
        <v>144</v>
      </c>
      <c r="H34" s="64">
        <v>2</v>
      </c>
    </row>
    <row r="35" spans="1:8">
      <c r="A35" s="74" t="s">
        <v>29</v>
      </c>
      <c r="B35" s="64">
        <v>1.19</v>
      </c>
      <c r="C35" s="94"/>
      <c r="D35" s="75" t="s">
        <v>56</v>
      </c>
      <c r="E35" s="64">
        <v>1</v>
      </c>
      <c r="F35" s="68"/>
      <c r="G35" s="76"/>
      <c r="H35" s="64"/>
    </row>
    <row r="36" spans="1:8" ht="15.75" thickBot="1">
      <c r="A36" s="74" t="s">
        <v>30</v>
      </c>
      <c r="B36" s="64">
        <v>1.79</v>
      </c>
      <c r="C36" s="94"/>
      <c r="D36" s="154" t="s">
        <v>7</v>
      </c>
      <c r="E36" s="155"/>
      <c r="F36" s="68"/>
      <c r="G36" s="76"/>
      <c r="H36" s="66"/>
    </row>
    <row r="37" spans="1:8">
      <c r="A37" s="74" t="s">
        <v>68</v>
      </c>
      <c r="B37" s="64"/>
      <c r="C37" s="94"/>
      <c r="D37" s="75" t="s">
        <v>57</v>
      </c>
      <c r="E37" s="64">
        <v>3</v>
      </c>
      <c r="F37" s="68"/>
      <c r="G37" s="76"/>
      <c r="H37" s="64"/>
    </row>
    <row r="38" spans="1:8" ht="15.75" thickBot="1">
      <c r="A38" s="74" t="s">
        <v>66</v>
      </c>
      <c r="B38" s="64"/>
      <c r="C38" s="94"/>
      <c r="D38" s="75" t="s">
        <v>58</v>
      </c>
      <c r="E38" s="64">
        <v>2</v>
      </c>
      <c r="F38" s="68"/>
      <c r="G38" s="163" t="s">
        <v>3</v>
      </c>
      <c r="H38" s="164"/>
    </row>
    <row r="39" spans="1:8">
      <c r="A39" s="74" t="s">
        <v>67</v>
      </c>
      <c r="B39" s="64"/>
      <c r="C39" s="94"/>
      <c r="D39" s="75" t="s">
        <v>65</v>
      </c>
      <c r="E39" s="64"/>
      <c r="F39" s="68"/>
      <c r="G39" s="76" t="s">
        <v>125</v>
      </c>
      <c r="H39" s="64">
        <v>2</v>
      </c>
    </row>
    <row r="40" spans="1:8">
      <c r="A40" s="78" t="s">
        <v>31</v>
      </c>
      <c r="B40" s="67"/>
      <c r="C40" s="94"/>
      <c r="D40" s="75" t="s">
        <v>59</v>
      </c>
      <c r="E40" s="64">
        <v>2</v>
      </c>
      <c r="F40" s="68"/>
      <c r="G40" s="76" t="s">
        <v>127</v>
      </c>
      <c r="H40" s="64">
        <v>2</v>
      </c>
    </row>
    <row r="41" spans="1:8">
      <c r="D41" s="75" t="s">
        <v>60</v>
      </c>
      <c r="E41" s="64">
        <v>2</v>
      </c>
      <c r="F41" s="68"/>
      <c r="G41" s="76" t="s">
        <v>128</v>
      </c>
      <c r="H41" s="64">
        <v>3</v>
      </c>
    </row>
    <row r="42" spans="1:8" ht="15.75" thickBot="1">
      <c r="D42" s="154" t="s">
        <v>8</v>
      </c>
      <c r="E42" s="155"/>
      <c r="F42" s="68"/>
      <c r="G42" s="76" t="s">
        <v>129</v>
      </c>
      <c r="H42" s="64">
        <v>3</v>
      </c>
    </row>
    <row r="43" spans="1:8">
      <c r="D43" s="75" t="s">
        <v>61</v>
      </c>
      <c r="E43" s="64">
        <v>3</v>
      </c>
      <c r="F43" s="68"/>
      <c r="G43" s="76" t="s">
        <v>137</v>
      </c>
      <c r="H43" s="64">
        <v>3</v>
      </c>
    </row>
    <row r="44" spans="1:8">
      <c r="D44" s="75" t="s">
        <v>62</v>
      </c>
      <c r="E44" s="64">
        <v>3</v>
      </c>
      <c r="F44" s="68"/>
      <c r="G44" s="76"/>
      <c r="H44" s="64"/>
    </row>
    <row r="45" spans="1:8">
      <c r="D45" s="80" t="s">
        <v>63</v>
      </c>
      <c r="E45" s="67"/>
      <c r="F45" s="68"/>
      <c r="G45" s="81"/>
      <c r="H45" s="64"/>
    </row>
  </sheetData>
  <sheetProtection selectLockedCells="1"/>
  <mergeCells count="23">
    <mergeCell ref="G30:H30"/>
    <mergeCell ref="G38:H38"/>
    <mergeCell ref="G2:H2"/>
    <mergeCell ref="G3:H3"/>
    <mergeCell ref="G6:H6"/>
    <mergeCell ref="G14:H14"/>
    <mergeCell ref="G22:H22"/>
    <mergeCell ref="D36:E36"/>
    <mergeCell ref="D42:E42"/>
    <mergeCell ref="A29:B29"/>
    <mergeCell ref="A1:E1"/>
    <mergeCell ref="D2:E2"/>
    <mergeCell ref="D3:E3"/>
    <mergeCell ref="B4:E4"/>
    <mergeCell ref="A6:B6"/>
    <mergeCell ref="A14:B14"/>
    <mergeCell ref="A23:B23"/>
    <mergeCell ref="A34:B34"/>
    <mergeCell ref="D6:E6"/>
    <mergeCell ref="D14:E14"/>
    <mergeCell ref="D22:E22"/>
    <mergeCell ref="D30:E30"/>
    <mergeCell ref="D26:E26"/>
  </mergeCells>
  <phoneticPr fontId="13" type="noConversion"/>
  <dataValidations count="1">
    <dataValidation type="whole" allowBlank="1" showInputMessage="1" showErrorMessage="1" sqref="E6:E1048576 E1:E4 H1:H1048576">
      <formula1>1</formula1>
      <formula2>3</formula2>
    </dataValidation>
  </dataValidations>
  <pageMargins left="1.2" right="0.7" top="0.75" bottom="0.5" header="0.3" footer="0.3"/>
  <pageSetup paperSize="9" orientation="portrait" blackAndWhite="1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150" zoomScaleNormal="150" zoomScalePageLayoutView="150" workbookViewId="0">
      <selection activeCell="E7" sqref="E7"/>
    </sheetView>
  </sheetViews>
  <sheetFormatPr defaultColWidth="8.7109375" defaultRowHeight="19.350000000000001" customHeight="1"/>
  <cols>
    <col min="1" max="1" width="15" style="2" customWidth="1"/>
    <col min="2" max="3" width="27.28515625" style="1" customWidth="1"/>
    <col min="4" max="4" width="32.85546875" style="1" customWidth="1"/>
    <col min="5" max="6" width="27.28515625" style="1" customWidth="1"/>
    <col min="7" max="16384" width="8.7109375" style="2"/>
  </cols>
  <sheetData>
    <row r="1" spans="1:8" ht="19.350000000000001" customHeight="1" thickBot="1">
      <c r="A1" s="177" t="s">
        <v>85</v>
      </c>
      <c r="B1" s="177"/>
      <c r="C1" s="177"/>
      <c r="D1" s="177"/>
      <c r="E1" s="177"/>
      <c r="F1" s="177"/>
      <c r="G1" s="1"/>
      <c r="H1" s="1"/>
    </row>
    <row r="2" spans="1:8" ht="19.350000000000001" customHeight="1" thickTop="1">
      <c r="A2" s="39" t="s">
        <v>90</v>
      </c>
      <c r="B2" s="17">
        <f>'1.ข้อมูลชุมชน'!B2</f>
        <v>5</v>
      </c>
      <c r="C2" s="40" t="s">
        <v>80</v>
      </c>
      <c r="D2" s="168" t="str">
        <f>'1.ข้อมูลชุมชน'!D2:E2</f>
        <v>นาขุมคัน</v>
      </c>
      <c r="E2" s="169"/>
      <c r="F2" s="170"/>
      <c r="G2" s="1"/>
      <c r="H2" s="1"/>
    </row>
    <row r="3" spans="1:8" ht="19.350000000000001" customHeight="1">
      <c r="A3" s="39" t="s">
        <v>77</v>
      </c>
      <c r="B3" s="17" t="str">
        <f>'1.ข้อมูลชุมชน'!B3</f>
        <v>นครชุม</v>
      </c>
      <c r="C3" s="18" t="s">
        <v>78</v>
      </c>
      <c r="D3" s="171" t="str">
        <f>'1.ข้อมูลชุมชน'!D3:E3</f>
        <v>นครไทย</v>
      </c>
      <c r="E3" s="172"/>
      <c r="F3" s="173"/>
      <c r="G3" s="1"/>
      <c r="H3" s="1"/>
    </row>
    <row r="4" spans="1:8" ht="19.350000000000001" customHeight="1">
      <c r="A4" s="16" t="s">
        <v>79</v>
      </c>
      <c r="B4" s="174" t="str">
        <f>'1.ข้อมูลชุมชน'!B4:E4</f>
        <v>พิษณุโลก</v>
      </c>
      <c r="C4" s="175"/>
      <c r="D4" s="175"/>
      <c r="E4" s="175"/>
      <c r="F4" s="176"/>
      <c r="G4" s="1"/>
      <c r="H4" s="1"/>
    </row>
    <row r="5" spans="1:8" ht="22.35" customHeight="1" thickBot="1">
      <c r="A5" s="43"/>
      <c r="B5" s="44"/>
      <c r="C5" s="87" t="s">
        <v>156</v>
      </c>
      <c r="D5" s="44"/>
      <c r="E5" s="44"/>
      <c r="F5" s="44"/>
      <c r="G5" s="1"/>
      <c r="H5" s="1"/>
    </row>
    <row r="6" spans="1:8" s="29" customFormat="1" ht="19.350000000000001" customHeight="1" thickTop="1">
      <c r="A6" s="42" t="s">
        <v>101</v>
      </c>
      <c r="B6" s="32" t="s">
        <v>0</v>
      </c>
      <c r="C6" s="32" t="s">
        <v>1</v>
      </c>
      <c r="D6" s="32" t="s">
        <v>83</v>
      </c>
      <c r="E6" s="32" t="s">
        <v>2</v>
      </c>
      <c r="F6" s="32" t="s">
        <v>3</v>
      </c>
    </row>
    <row r="7" spans="1:8" ht="19.350000000000001" customHeight="1" thickBot="1">
      <c r="A7" s="19" t="str">
        <f>'1.ข้อมูลชุมชน'!A5</f>
        <v>ข้อมูล จปฐ.</v>
      </c>
      <c r="B7" s="30">
        <f>('1.ข้อมูลชุมชน'!B28+'1.ข้อมูลชุมชน'!B30+'1.ข้อมูลชุมชน'!B31+'1.ข้อมูลชุมชน'!B33)</f>
        <v>2.08</v>
      </c>
      <c r="C7" s="30">
        <f>('1.ข้อมูลชุมชน'!B24+'1.ข้อมูลชุมชน'!B37+'1.ข้อมูลชุมชน'!B38+'1.ข้อมูลชุมชน'!B39+'1.ข้อมูลชุมชน'!B40)</f>
        <v>0</v>
      </c>
      <c r="D7" s="30">
        <f>('1.ข้อมูลชุมชน'!B7+'1.ข้อมูลชุมชน'!B8+'1.ข้อมูลชุมชน'!B9+'1.ข้อมูลชุมชน'!B10+'1.ข้อมูลชุมชน'!B11+'1.ข้อมูลชุมชน'!B12+'1.ข้อมูลชุมชน'!B13+'1.ข้อมูลชุมชน'!B15+'1.ข้อมูลชุมชน'!B18+'1.ข้อมูลชุมชน'!B19+'1.ข้อมูลชุมชน'!B20+'1.ข้อมูลชุมชน'!B21+'1.ข้อมูลชุมชน'!B22+'1.ข้อมูลชุมชน'!B24+'1.ข้อมูลชุมชน'!B25+'1.ข้อมูลชุมชน'!B26+'1.ข้อมูลชุมชน'!B27+'1.ข้อมูลชุมชน'!B35+'1.ข้อมูลชุมชน'!B36)</f>
        <v>6.1000000000000005</v>
      </c>
      <c r="E7" s="30">
        <f>('1.ข้อมูลชุมชน'!B28+'1.ข้อมูลชุมชน'!B30+'1.ข้อมูลชุมชน'!B31+'1.ข้อมูลชุมชน'!B32)</f>
        <v>0</v>
      </c>
      <c r="F7" s="31">
        <f>('1.ข้อมูลชุมชน'!B16+'1.ข้อมูลชุมชน'!B17+'1.ข้อมูลชุมชน'!B18+'1.ข้อมูลชุมชน'!B19+'1.ข้อมูลชุมชน'!B21+'1.ข้อมูลชุมชน'!B37+'1.ข้อมูลชุมชน'!B38+'1.ข้อมูลชุมชน'!B39+'1.ข้อมูลชุมชน'!B40)</f>
        <v>1.04</v>
      </c>
    </row>
    <row r="8" spans="1:8" ht="19.350000000000001" customHeight="1" thickTop="1" thickBot="1">
      <c r="A8" s="19" t="str">
        <f>'1.ข้อมูลชุมชน'!D5</f>
        <v xml:space="preserve">ข้อมูลกชช.2ค </v>
      </c>
      <c r="B8" s="3">
        <f>('1.ข้อมูลชุมชน'!E10+'1.ข้อมูลชุมชน'!E12+'1.ข้อมูลชุมชน'!E15+'1.ข้อมูลชุมชน'!E16+'1.ข้อมูลชุมชน'!E21+'1.ข้อมูลชุมชน'!E37+'1.ข้อมูลชุมชน'!E38+'1.ข้อมูลชุมชน'!E40)/8</f>
        <v>1.875</v>
      </c>
      <c r="C8" s="4">
        <f>('1.ข้อมูลชุมชน'!E7+'1.ข้อมูลชุมชน'!E8+'1.ข้อมูลชุมชน'!E9+'1.ข้อมูลชุมชน'!E10+'1.ข้อมูลชุมชน'!E11+'1.ข้อมูลชุมชน'!E12+'1.ข้อมูลชุมชน'!E13+'1.ข้อมูลชุมชน'!E17+'1.ข้อมูลชุมชน'!E18+'1.ข้อมูลชุมชน'!E19+'1.ข้อมูลชุมชน'!E20+'1.ข้อมูลชุมชน'!E21+'1.ข้อมูลชุมชน'!E29+'1.ข้อมูลชุมชน'!E35)/14</f>
        <v>2</v>
      </c>
      <c r="D8" s="3">
        <f>('1.ข้อมูลชุมชน'!E23+'1.ข้อมูลชุมชน'!E24+'1.ข้อมูลชุมชน'!E25+'1.ข้อมูลชุมชน'!E39+'1.ข้อมูลชุมชน'!E41+'1.ข้อมูลชุมชน'!E43+'1.ข้อมูลชุมชน'!E44+'1.ข้อมูลชุมชน'!E45)/8</f>
        <v>1.875</v>
      </c>
      <c r="E8" s="3">
        <f>('1.ข้อมูลชุมชน'!E7+'1.ข้อมูลชุมชน'!E13+'1.ข้อมูลชุมชน'!E17+'1.ข้อมูลชุมชน'!E18+'1.ข้อมูลชุมชน'!E19+'1.ข้อมูลชุมชน'!E27+'1.ข้อมูลชุมชน'!E28+'1.ข้อมูลชุมชน'!E29+'1.ข้อมูลชุมชน'!E35)/9</f>
        <v>2</v>
      </c>
      <c r="F8" s="20">
        <f>('1.ข้อมูลชุมชน'!E40+'1.ข้อมูลชุมชน'!E31+'1.ข้อมูลชุมชน'!E21+'1.ข้อมูลชุมชน'!E32+'1.ข้อมูลชุมชน'!E33+'1.ข้อมูลชุมชน'!E34+'1.ข้อมูลชุมชน'!E39)/7</f>
        <v>2</v>
      </c>
    </row>
    <row r="9" spans="1:8" ht="19.350000000000001" customHeight="1" thickTop="1" thickBot="1">
      <c r="A9" s="21" t="str">
        <f>'1.ข้อมูลชุมชน'!G5</f>
        <v>ข้อมูลอื่นๆ</v>
      </c>
      <c r="B9" s="3">
        <f>IF(COUNT('1.ข้อมูลชุมชน'!H7:H13)&gt;0,SUM('1.ข้อมูลชุมชน'!H7:H13)/COUNT('1.ข้อมูลชุมชน'!H7:H13),0)</f>
        <v>2.2000000000000002</v>
      </c>
      <c r="C9" s="3">
        <f>IF(COUNT('1.ข้อมูลชุมชน'!H15:H21)&gt;0,SUM('1.ข้อมูลชุมชน'!H15:H21)/COUNT('1.ข้อมูลชุมชน'!H15:H21),0)</f>
        <v>2</v>
      </c>
      <c r="D9" s="3">
        <f>IF(COUNT('1.ข้อมูลชุมชน'!H23:H29)&gt;0,SUM('1.ข้อมูลชุมชน'!H23:H29)/COUNT('1.ข้อมูลชุมชน'!H23:H29),0)</f>
        <v>2.75</v>
      </c>
      <c r="E9" s="3">
        <f>IF(COUNT('1.ข้อมูลชุมชน'!H31:H37)&gt;0,SUM('1.ข้อมูลชุมชน'!H31:H37)/COUNT('1.ข้อมูลชุมชน'!H31:H37),0)</f>
        <v>1.75</v>
      </c>
      <c r="F9" s="22">
        <f>IF(COUNT('1.ข้อมูลชุมชน'!H39:H45)&gt;0,SUM('1.ข้อมูลชุมชน'!H39:H45)/COUNT('1.ข้อมูลชุมชน'!H39:H45),0)</f>
        <v>2.6</v>
      </c>
    </row>
    <row r="10" spans="1:8" ht="19.350000000000001" customHeight="1" thickTop="1">
      <c r="A10" s="21"/>
      <c r="B10" s="23"/>
      <c r="C10" s="23"/>
      <c r="D10" s="24"/>
      <c r="E10" s="24"/>
      <c r="F10" s="25"/>
    </row>
    <row r="11" spans="1:8" ht="19.350000000000001" customHeight="1">
      <c r="A11" s="21"/>
      <c r="B11" s="23"/>
      <c r="C11" s="23"/>
      <c r="D11" s="24"/>
      <c r="E11" s="24"/>
      <c r="F11" s="25"/>
    </row>
    <row r="12" spans="1:8" s="29" customFormat="1" ht="19.350000000000001" customHeight="1">
      <c r="A12" s="35" t="s">
        <v>85</v>
      </c>
      <c r="B12" s="36" t="s">
        <v>146</v>
      </c>
      <c r="C12" s="36" t="s">
        <v>147</v>
      </c>
      <c r="D12" s="36" t="s">
        <v>148</v>
      </c>
      <c r="E12" s="36" t="s">
        <v>149</v>
      </c>
      <c r="F12" s="36" t="s">
        <v>150</v>
      </c>
    </row>
    <row r="13" spans="1:8" ht="19.350000000000001" customHeight="1" thickBot="1">
      <c r="A13" s="21" t="str">
        <f>A7</f>
        <v>ข้อมูล จปฐ.</v>
      </c>
      <c r="B13" s="33">
        <f>IF(B7&lt;=25,3,IF(B7&gt;25,2,IF(B7&gt;51,1)))</f>
        <v>3</v>
      </c>
      <c r="C13" s="33">
        <f>IF(C7&lt;=25,3,IF(C7&gt;25,2,IF(C7&gt;51,1)))</f>
        <v>3</v>
      </c>
      <c r="D13" s="33">
        <f>IF(D7&lt;=25,3,IF(D7&gt;25,2,IF(D7&gt;51,1)))</f>
        <v>3</v>
      </c>
      <c r="E13" s="33">
        <f>IF(E7&lt;=25,3,IF(E7&gt;25,2,IF(E7&gt;51,1)))</f>
        <v>3</v>
      </c>
      <c r="F13" s="34">
        <f>IF(F7&lt;=25,3,IF(F7&gt;25,2,IF(F7&gt;51,1)))</f>
        <v>3</v>
      </c>
    </row>
    <row r="14" spans="1:8" ht="19.350000000000001" customHeight="1" thickTop="1" thickBot="1">
      <c r="A14" s="21" t="str">
        <f>A8</f>
        <v xml:space="preserve">ข้อมูลกชช.2ค </v>
      </c>
      <c r="B14" s="5">
        <f t="shared" ref="B14:F15" si="0">B8</f>
        <v>1.875</v>
      </c>
      <c r="C14" s="5">
        <f t="shared" si="0"/>
        <v>2</v>
      </c>
      <c r="D14" s="5">
        <f t="shared" si="0"/>
        <v>1.875</v>
      </c>
      <c r="E14" s="5">
        <f t="shared" si="0"/>
        <v>2</v>
      </c>
      <c r="F14" s="26">
        <f t="shared" si="0"/>
        <v>2</v>
      </c>
    </row>
    <row r="15" spans="1:8" ht="19.350000000000001" customHeight="1" thickTop="1" thickBot="1">
      <c r="A15" s="21" t="str">
        <f>A9</f>
        <v>ข้อมูลอื่นๆ</v>
      </c>
      <c r="B15" s="5">
        <f t="shared" si="0"/>
        <v>2.2000000000000002</v>
      </c>
      <c r="C15" s="5">
        <f t="shared" si="0"/>
        <v>2</v>
      </c>
      <c r="D15" s="5">
        <f t="shared" si="0"/>
        <v>2.75</v>
      </c>
      <c r="E15" s="5">
        <f t="shared" si="0"/>
        <v>1.75</v>
      </c>
      <c r="F15" s="26">
        <f t="shared" si="0"/>
        <v>2.6</v>
      </c>
    </row>
    <row r="16" spans="1:8" ht="19.350000000000001" customHeight="1" thickTop="1">
      <c r="A16" s="21"/>
      <c r="B16" s="23"/>
      <c r="C16" s="23"/>
      <c r="D16" s="23"/>
      <c r="E16" s="23"/>
      <c r="F16" s="27"/>
    </row>
    <row r="17" spans="1:11" ht="19.350000000000001" customHeight="1">
      <c r="A17" s="21"/>
      <c r="B17" s="23"/>
      <c r="C17" s="23"/>
      <c r="D17" s="23"/>
      <c r="E17" s="166"/>
      <c r="F17" s="167"/>
    </row>
    <row r="18" spans="1:11" s="29" customFormat="1" ht="19.350000000000001" customHeight="1">
      <c r="A18" s="35" t="s">
        <v>89</v>
      </c>
      <c r="B18" s="36" t="s">
        <v>190</v>
      </c>
      <c r="C18" s="36" t="s">
        <v>147</v>
      </c>
      <c r="D18" s="36" t="s">
        <v>148</v>
      </c>
      <c r="E18" s="36" t="s">
        <v>149</v>
      </c>
      <c r="F18" s="36" t="str">
        <f>$F$12</f>
        <v>การบริหารจัดการชุมชน</v>
      </c>
    </row>
    <row r="19" spans="1:11" ht="19.350000000000001" customHeight="1">
      <c r="A19" s="28" t="s">
        <v>88</v>
      </c>
      <c r="B19" s="37">
        <f>IF(B15&gt;0,(B13+B14+B15)/3,(B13+B14)/2)</f>
        <v>2.3583333333333334</v>
      </c>
      <c r="C19" s="37">
        <f>IF(C15&gt;0,(C13+C14+C15)/3,(C13+C14)/2)</f>
        <v>2.3333333333333335</v>
      </c>
      <c r="D19" s="37">
        <f>IF(D15&gt;0,(D13+D14+D15)/3,(D13+D14)/2)</f>
        <v>2.5416666666666665</v>
      </c>
      <c r="E19" s="37">
        <f>IF(E15&gt;0,(E13+E14+E15)/3,(E13+E14)/2)</f>
        <v>2.25</v>
      </c>
      <c r="F19" s="38">
        <f>IF(F15&gt;0,(F13+F14+F15)/3,(F13+F14)/2)</f>
        <v>2.5333333333333332</v>
      </c>
    </row>
    <row r="21" spans="1:11" ht="191.1" customHeight="1">
      <c r="B21" s="140" t="s">
        <v>208</v>
      </c>
      <c r="C21" s="135" t="s">
        <v>207</v>
      </c>
      <c r="D21" s="135" t="s">
        <v>192</v>
      </c>
      <c r="E21" s="135" t="s">
        <v>206</v>
      </c>
      <c r="F21" s="135" t="s">
        <v>195</v>
      </c>
      <c r="G21" s="136"/>
      <c r="H21" s="136"/>
      <c r="I21" s="136"/>
      <c r="J21" s="136"/>
      <c r="K21" s="136"/>
    </row>
    <row r="22" spans="1:11" ht="134.1" customHeight="1">
      <c r="B22" s="140" t="s">
        <v>191</v>
      </c>
      <c r="C22" s="137" t="s">
        <v>197</v>
      </c>
      <c r="D22" s="135" t="s">
        <v>193</v>
      </c>
      <c r="E22" s="135" t="s">
        <v>194</v>
      </c>
      <c r="F22" s="135" t="s">
        <v>196</v>
      </c>
      <c r="G22" s="136"/>
      <c r="H22" s="136"/>
      <c r="I22" s="136"/>
      <c r="J22" s="136"/>
      <c r="K22" s="136"/>
    </row>
    <row r="23" spans="1:11" ht="19.350000000000001" customHeight="1">
      <c r="B23" s="138"/>
      <c r="C23" s="139"/>
      <c r="D23" s="139"/>
      <c r="E23" s="139"/>
      <c r="F23" s="139"/>
      <c r="G23" s="136"/>
      <c r="H23" s="136"/>
      <c r="I23" s="136"/>
      <c r="J23" s="136"/>
      <c r="K23" s="136"/>
    </row>
    <row r="24" spans="1:11" ht="19.350000000000001" customHeight="1">
      <c r="B24" s="138"/>
      <c r="C24" s="139"/>
      <c r="D24" s="139"/>
      <c r="E24" s="139"/>
      <c r="F24" s="139"/>
      <c r="G24" s="136"/>
      <c r="H24" s="136"/>
      <c r="I24" s="136"/>
      <c r="J24" s="136"/>
      <c r="K24" s="136"/>
    </row>
    <row r="25" spans="1:11" ht="19.350000000000001" customHeight="1">
      <c r="B25" s="139"/>
      <c r="C25" s="139"/>
      <c r="D25" s="139"/>
      <c r="E25" s="139"/>
      <c r="F25" s="139"/>
      <c r="G25" s="136"/>
      <c r="H25" s="136"/>
      <c r="I25" s="136"/>
      <c r="J25" s="136"/>
      <c r="K25" s="136"/>
    </row>
    <row r="26" spans="1:11" ht="72.95" customHeight="1">
      <c r="B26" s="139"/>
      <c r="C26" s="139"/>
      <c r="D26" s="139"/>
      <c r="E26" s="139"/>
      <c r="F26" s="139"/>
      <c r="G26" s="136"/>
      <c r="H26" s="136"/>
      <c r="I26" s="136"/>
      <c r="J26" s="136"/>
      <c r="K26" s="136"/>
    </row>
    <row r="27" spans="1:11" ht="19.350000000000001" customHeight="1">
      <c r="B27" s="138"/>
      <c r="C27" s="139"/>
      <c r="D27" s="139"/>
      <c r="E27" s="139"/>
      <c r="F27" s="139"/>
      <c r="G27" s="136"/>
      <c r="H27" s="136"/>
      <c r="I27" s="136"/>
      <c r="J27" s="136"/>
      <c r="K27" s="136"/>
    </row>
    <row r="28" spans="1:11" ht="19.350000000000001" customHeight="1">
      <c r="B28" s="133"/>
      <c r="C28" s="134"/>
      <c r="D28" s="134"/>
    </row>
    <row r="29" spans="1:11" ht="19.350000000000001" customHeight="1">
      <c r="B29" s="133"/>
      <c r="C29" s="134"/>
      <c r="D29" s="134"/>
    </row>
    <row r="30" spans="1:11" ht="19.350000000000001" customHeight="1">
      <c r="B30" s="133"/>
      <c r="C30" s="134"/>
      <c r="D30" s="134"/>
    </row>
    <row r="31" spans="1:11" ht="19.350000000000001" customHeight="1">
      <c r="B31" s="133"/>
      <c r="C31" s="134"/>
      <c r="D31" s="134"/>
    </row>
    <row r="32" spans="1:11" ht="19.350000000000001" customHeight="1">
      <c r="B32" s="133"/>
      <c r="C32" s="134"/>
      <c r="D32" s="134"/>
    </row>
    <row r="33" spans="2:4" ht="19.350000000000001" customHeight="1">
      <c r="B33" s="133"/>
      <c r="C33" s="134"/>
      <c r="D33" s="134"/>
    </row>
    <row r="34" spans="2:4" ht="19.350000000000001" customHeight="1">
      <c r="B34" s="134"/>
      <c r="C34" s="134"/>
      <c r="D34" s="134"/>
    </row>
    <row r="35" spans="2:4" ht="19.350000000000001" customHeight="1">
      <c r="B35" s="134"/>
      <c r="C35" s="134"/>
      <c r="D35" s="134"/>
    </row>
    <row r="36" spans="2:4" ht="19.350000000000001" customHeight="1">
      <c r="B36" s="134"/>
      <c r="C36" s="134"/>
      <c r="D36" s="134"/>
    </row>
    <row r="37" spans="2:4" ht="19.350000000000001" customHeight="1">
      <c r="B37" s="134"/>
      <c r="C37" s="134"/>
      <c r="D37" s="134"/>
    </row>
  </sheetData>
  <sheetProtection password="D440" sheet="1" objects="1" scenarios="1"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33CC33"/>
  </sheetPr>
  <dimension ref="B2:L40"/>
  <sheetViews>
    <sheetView showGridLines="0" zoomScale="82" zoomScaleNormal="82" zoomScalePageLayoutView="125" workbookViewId="0"/>
  </sheetViews>
  <sheetFormatPr defaultColWidth="8.85546875" defaultRowHeight="12.75"/>
  <cols>
    <col min="4" max="4" width="7.28515625" customWidth="1"/>
    <col min="6" max="6" width="12.140625" customWidth="1"/>
    <col min="8" max="8" width="12.140625" style="57" customWidth="1"/>
    <col min="10" max="10" width="14.28515625" customWidth="1"/>
    <col min="12" max="12" width="17.85546875" customWidth="1"/>
  </cols>
  <sheetData>
    <row r="2" spans="3:12" s="92" customFormat="1" ht="20.25">
      <c r="C2" s="89" t="s">
        <v>76</v>
      </c>
      <c r="D2" s="90">
        <f>'1.ข้อมูลชุมชน'!B2</f>
        <v>5</v>
      </c>
      <c r="E2" s="90" t="s">
        <v>120</v>
      </c>
      <c r="F2" s="90" t="str">
        <f>'1.ข้อมูลชุมชน'!D2</f>
        <v>นาขุมคัน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  <row r="37" spans="2:2" ht="26.1" customHeight="1"/>
    <row r="40" spans="2:2">
      <c r="B40" s="54"/>
    </row>
  </sheetData>
  <pageMargins left="0.25" right="0.25" top="0.75" bottom="0.7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2"/>
  <sheetViews>
    <sheetView showGridLines="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</cols>
  <sheetData>
    <row r="1" spans="1:12">
      <c r="A1" s="96" t="s">
        <v>166</v>
      </c>
    </row>
    <row r="2" spans="1:12" s="92" customFormat="1" ht="20.25">
      <c r="C2" s="89" t="s">
        <v>76</v>
      </c>
      <c r="D2" s="90">
        <f>'1.ข้อมูลชุมชน'!B2</f>
        <v>5</v>
      </c>
      <c r="E2" s="90" t="s">
        <v>120</v>
      </c>
      <c r="F2" s="90" t="str">
        <f>'1.ข้อมูลชุมชน'!D2</f>
        <v>นาขุมคัน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</sheetData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90"/>
  </sheetPr>
  <dimension ref="A1:R40"/>
  <sheetViews>
    <sheetView workbookViewId="0">
      <selection activeCell="T11" sqref="T11"/>
    </sheetView>
  </sheetViews>
  <sheetFormatPr defaultColWidth="8.85546875" defaultRowHeight="12.75"/>
  <cols>
    <col min="1" max="1" width="1.42578125" style="54" customWidth="1"/>
    <col min="2" max="2" width="16.28515625" style="54" customWidth="1"/>
    <col min="3" max="3" width="4.140625" style="54" customWidth="1"/>
    <col min="4" max="4" width="3.7109375" style="54" customWidth="1"/>
    <col min="5" max="6" width="7.7109375" style="54" customWidth="1"/>
    <col min="7" max="7" width="3.7109375" style="54" customWidth="1"/>
    <col min="8" max="8" width="10.85546875" style="54" customWidth="1"/>
    <col min="9" max="9" width="7.7109375" style="54" customWidth="1"/>
    <col min="10" max="10" width="3.7109375" style="54" customWidth="1"/>
    <col min="11" max="12" width="7.7109375" style="54" customWidth="1"/>
    <col min="13" max="13" width="3.7109375" style="54" customWidth="1"/>
    <col min="14" max="15" width="7.7109375" style="54" customWidth="1"/>
    <col min="16" max="16" width="3.7109375" style="54" customWidth="1"/>
    <col min="17" max="18" width="7.7109375" style="54" customWidth="1"/>
    <col min="19" max="19" width="15.140625" style="54" customWidth="1"/>
    <col min="20" max="16384" width="8.85546875" style="54"/>
  </cols>
  <sheetData>
    <row r="1" spans="1:18" ht="31.5">
      <c r="A1" s="141"/>
      <c r="B1" s="141"/>
      <c r="C1" s="141"/>
      <c r="D1" s="141"/>
      <c r="E1" s="141"/>
      <c r="F1" s="256" t="s">
        <v>167</v>
      </c>
      <c r="G1" s="256"/>
      <c r="H1" s="256"/>
      <c r="I1" s="256"/>
      <c r="J1" s="256"/>
      <c r="K1" s="256"/>
      <c r="L1" s="141"/>
      <c r="M1" s="141"/>
      <c r="N1" s="141"/>
      <c r="O1" s="141"/>
      <c r="P1" s="141"/>
      <c r="Q1" s="141"/>
      <c r="R1" s="141"/>
    </row>
    <row r="2" spans="1:18" ht="31.5">
      <c r="A2" s="141"/>
      <c r="B2" s="141"/>
      <c r="C2" s="142" t="s">
        <v>209</v>
      </c>
      <c r="D2" s="141"/>
      <c r="E2" s="141"/>
      <c r="F2" s="143"/>
      <c r="G2" s="143"/>
      <c r="H2" s="143"/>
      <c r="I2" s="143"/>
      <c r="J2" s="143"/>
      <c r="K2" s="143"/>
      <c r="L2" s="141"/>
      <c r="M2" s="141"/>
      <c r="N2" s="141"/>
      <c r="O2" s="141"/>
      <c r="P2" s="141"/>
      <c r="Q2" s="141"/>
      <c r="R2" s="141"/>
    </row>
    <row r="3" spans="1:18" ht="29.1" customHeight="1">
      <c r="A3" s="98"/>
      <c r="B3" s="99" t="s">
        <v>187</v>
      </c>
      <c r="C3" s="25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30.95" customHeight="1">
      <c r="A4" s="98"/>
      <c r="B4" s="131" t="s">
        <v>188</v>
      </c>
      <c r="C4" s="197" t="str">
        <f>IF(LOGIC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การแก้ปัญหาความยากจน</v>
      </c>
      <c r="D4" s="197"/>
      <c r="E4" s="197"/>
      <c r="F4" s="197"/>
      <c r="G4" s="197"/>
      <c r="H4" s="197"/>
      <c r="I4" s="197"/>
      <c r="J4" s="197"/>
      <c r="K4" s="197"/>
      <c r="L4" s="130"/>
      <c r="M4" s="199" t="s">
        <v>189</v>
      </c>
      <c r="N4" s="199"/>
      <c r="O4" s="199"/>
      <c r="P4" s="198">
        <f>MIN('2.ผลวิเคราะห์ชุมชน'!B19:F19)</f>
        <v>2.25</v>
      </c>
      <c r="Q4" s="198"/>
      <c r="R4" s="198"/>
    </row>
    <row r="5" spans="1:18" ht="114" customHeight="1">
      <c r="A5" s="98"/>
      <c r="B5" s="201" t="s">
        <v>198</v>
      </c>
      <c r="C5" s="200" t="str">
        <f>IF(LOGIC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78" customHeight="1">
      <c r="A6" s="98"/>
      <c r="B6" s="201"/>
      <c r="C6" s="200" t="str">
        <f>IF(LOGIC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20.100000000000001" customHeight="1">
      <c r="A7" s="98"/>
      <c r="B7" s="259" t="s">
        <v>168</v>
      </c>
      <c r="C7" s="260"/>
      <c r="D7" s="98"/>
      <c r="E7" s="261" t="s">
        <v>169</v>
      </c>
      <c r="F7" s="262"/>
      <c r="G7" s="262"/>
      <c r="H7" s="262"/>
      <c r="I7" s="263"/>
      <c r="J7" s="101"/>
      <c r="K7" s="264" t="s">
        <v>170</v>
      </c>
      <c r="L7" s="265"/>
      <c r="M7" s="265"/>
      <c r="N7" s="265"/>
      <c r="O7" s="265"/>
      <c r="P7" s="265"/>
      <c r="Q7" s="265"/>
      <c r="R7" s="266"/>
    </row>
    <row r="8" spans="1:18" ht="20.100000000000001" customHeight="1">
      <c r="A8" s="98"/>
      <c r="B8" s="102" t="s">
        <v>171</v>
      </c>
      <c r="C8" s="103"/>
      <c r="D8" s="100"/>
      <c r="E8" s="250" t="s">
        <v>172</v>
      </c>
      <c r="F8" s="251"/>
      <c r="G8" s="104"/>
      <c r="H8" s="251" t="s">
        <v>173</v>
      </c>
      <c r="I8" s="252"/>
      <c r="J8" s="98"/>
      <c r="K8" s="253" t="s">
        <v>174</v>
      </c>
      <c r="L8" s="254"/>
      <c r="M8" s="105"/>
      <c r="N8" s="254" t="s">
        <v>175</v>
      </c>
      <c r="O8" s="254"/>
      <c r="P8" s="105"/>
      <c r="Q8" s="254" t="s">
        <v>176</v>
      </c>
      <c r="R8" s="255"/>
    </row>
    <row r="9" spans="1:18" s="110" customFormat="1" ht="23.25">
      <c r="A9" s="106"/>
      <c r="B9" s="107" t="s">
        <v>177</v>
      </c>
      <c r="C9" s="107"/>
      <c r="D9" s="108"/>
      <c r="E9" s="109"/>
      <c r="F9" s="109"/>
      <c r="G9" s="108"/>
      <c r="H9" s="109"/>
      <c r="I9" s="109"/>
      <c r="J9" s="106"/>
      <c r="K9" s="109"/>
      <c r="L9" s="109"/>
      <c r="M9" s="108"/>
      <c r="N9" s="109"/>
      <c r="O9" s="109"/>
      <c r="P9" s="108"/>
      <c r="Q9" s="109"/>
      <c r="R9" s="109"/>
    </row>
    <row r="10" spans="1:18" ht="23.25">
      <c r="A10" s="98"/>
      <c r="B10" s="208"/>
      <c r="C10" s="209"/>
      <c r="D10" s="100"/>
      <c r="E10" s="226"/>
      <c r="F10" s="227"/>
      <c r="G10" s="100"/>
      <c r="H10" s="244"/>
      <c r="I10" s="245"/>
      <c r="J10" s="100"/>
      <c r="K10" s="220"/>
      <c r="L10" s="221"/>
      <c r="M10" s="98"/>
      <c r="N10" s="202"/>
      <c r="O10" s="203"/>
      <c r="P10" s="98"/>
      <c r="Q10" s="98"/>
      <c r="R10" s="98"/>
    </row>
    <row r="11" spans="1:18" ht="23.25">
      <c r="A11" s="98"/>
      <c r="B11" s="210"/>
      <c r="C11" s="211"/>
      <c r="D11" s="98"/>
      <c r="E11" s="228"/>
      <c r="F11" s="229"/>
      <c r="G11" s="98"/>
      <c r="H11" s="246"/>
      <c r="I11" s="247"/>
      <c r="J11" s="100"/>
      <c r="K11" s="222"/>
      <c r="L11" s="223"/>
      <c r="M11" s="98"/>
      <c r="N11" s="204"/>
      <c r="O11" s="205"/>
      <c r="P11" s="98"/>
      <c r="Q11" s="98"/>
      <c r="R11" s="98"/>
    </row>
    <row r="12" spans="1:18" ht="23.25">
      <c r="A12" s="98"/>
      <c r="B12" s="212"/>
      <c r="C12" s="213"/>
      <c r="D12" s="100"/>
      <c r="E12" s="228"/>
      <c r="F12" s="229"/>
      <c r="G12" s="100"/>
      <c r="H12" s="248"/>
      <c r="I12" s="249"/>
      <c r="J12" s="98"/>
      <c r="K12" s="224"/>
      <c r="L12" s="225"/>
      <c r="M12" s="98"/>
      <c r="N12" s="204"/>
      <c r="O12" s="205"/>
      <c r="P12" s="98"/>
      <c r="Q12" s="235"/>
      <c r="R12" s="236"/>
    </row>
    <row r="13" spans="1:18" ht="23.25">
      <c r="A13" s="98"/>
      <c r="B13" s="98"/>
      <c r="C13" s="98"/>
      <c r="D13" s="100"/>
      <c r="E13" s="230"/>
      <c r="F13" s="231"/>
      <c r="G13" s="100"/>
      <c r="H13" s="111" t="s">
        <v>178</v>
      </c>
      <c r="I13" s="112"/>
      <c r="J13" s="100"/>
      <c r="K13" s="98" t="s">
        <v>179</v>
      </c>
      <c r="L13" s="113"/>
      <c r="M13" s="98"/>
      <c r="N13" s="206"/>
      <c r="O13" s="207"/>
      <c r="P13" s="98"/>
      <c r="Q13" s="237"/>
      <c r="R13" s="238"/>
    </row>
    <row r="14" spans="1:18" ht="20.100000000000001" customHeight="1">
      <c r="A14" s="98"/>
      <c r="B14" s="98" t="s">
        <v>180</v>
      </c>
      <c r="C14" s="98"/>
      <c r="D14" s="100"/>
      <c r="E14" s="114"/>
      <c r="F14" s="114"/>
      <c r="G14" s="100"/>
      <c r="H14" s="111" t="s">
        <v>181</v>
      </c>
      <c r="I14" s="241"/>
      <c r="J14" s="100"/>
      <c r="K14" s="98" t="s">
        <v>182</v>
      </c>
      <c r="L14" s="113"/>
      <c r="M14" s="98"/>
      <c r="P14" s="98"/>
      <c r="Q14" s="237"/>
      <c r="R14" s="238"/>
    </row>
    <row r="15" spans="1:18" ht="23.25">
      <c r="A15" s="98"/>
      <c r="B15" s="208"/>
      <c r="C15" s="209"/>
      <c r="D15" s="98"/>
      <c r="E15" s="98"/>
      <c r="F15" s="98"/>
      <c r="G15" s="98"/>
      <c r="H15" s="98"/>
      <c r="I15" s="242"/>
      <c r="J15" s="100"/>
      <c r="K15" s="220"/>
      <c r="L15" s="221"/>
      <c r="M15" s="98"/>
      <c r="P15" s="98"/>
      <c r="Q15" s="237"/>
      <c r="R15" s="238"/>
    </row>
    <row r="16" spans="1:18" ht="23.25">
      <c r="A16" s="98"/>
      <c r="B16" s="210"/>
      <c r="C16" s="211"/>
      <c r="D16" s="100"/>
      <c r="E16" s="226"/>
      <c r="F16" s="227"/>
      <c r="G16" s="100"/>
      <c r="H16" s="98"/>
      <c r="I16" s="243"/>
      <c r="J16" s="98"/>
      <c r="K16" s="222"/>
      <c r="L16" s="223"/>
      <c r="M16" s="98"/>
      <c r="N16" s="202"/>
      <c r="O16" s="203"/>
      <c r="P16" s="98"/>
      <c r="Q16" s="237"/>
      <c r="R16" s="238"/>
    </row>
    <row r="17" spans="1:18" ht="23.25">
      <c r="A17" s="98"/>
      <c r="B17" s="210"/>
      <c r="C17" s="211"/>
      <c r="D17" s="100"/>
      <c r="E17" s="228"/>
      <c r="F17" s="229"/>
      <c r="G17" s="100"/>
      <c r="H17" s="98"/>
      <c r="I17" s="98"/>
      <c r="J17" s="98"/>
      <c r="K17" s="222"/>
      <c r="L17" s="223"/>
      <c r="M17" s="98"/>
      <c r="N17" s="204"/>
      <c r="O17" s="205"/>
      <c r="P17" s="98"/>
      <c r="Q17" s="237"/>
      <c r="R17" s="238"/>
    </row>
    <row r="18" spans="1:18" ht="23.25">
      <c r="A18" s="98"/>
      <c r="B18" s="212"/>
      <c r="C18" s="213"/>
      <c r="D18" s="100"/>
      <c r="E18" s="228"/>
      <c r="F18" s="229"/>
      <c r="G18" s="100"/>
      <c r="H18" s="244"/>
      <c r="I18" s="245"/>
      <c r="J18" s="100"/>
      <c r="K18" s="224"/>
      <c r="L18" s="225"/>
      <c r="M18" s="98"/>
      <c r="N18" s="204"/>
      <c r="O18" s="205"/>
      <c r="P18" s="98"/>
      <c r="Q18" s="237"/>
      <c r="R18" s="238"/>
    </row>
    <row r="19" spans="1:18" ht="23.25">
      <c r="A19" s="98"/>
      <c r="B19" s="98"/>
      <c r="C19" s="98"/>
      <c r="D19" s="98"/>
      <c r="E19" s="228"/>
      <c r="F19" s="229"/>
      <c r="G19" s="98"/>
      <c r="H19" s="246"/>
      <c r="I19" s="247"/>
      <c r="J19" s="100"/>
      <c r="K19" s="115" t="s">
        <v>179</v>
      </c>
      <c r="L19" s="113"/>
      <c r="M19" s="98"/>
      <c r="N19" s="204"/>
      <c r="O19" s="205"/>
      <c r="P19" s="98"/>
      <c r="Q19" s="237"/>
      <c r="R19" s="238"/>
    </row>
    <row r="20" spans="1:18" ht="23.25">
      <c r="A20" s="98"/>
      <c r="B20" s="98" t="s">
        <v>183</v>
      </c>
      <c r="C20" s="98"/>
      <c r="D20" s="98"/>
      <c r="E20" s="228"/>
      <c r="F20" s="229"/>
      <c r="G20" s="98"/>
      <c r="H20" s="246"/>
      <c r="I20" s="247"/>
      <c r="J20" s="100"/>
      <c r="K20" s="115" t="s">
        <v>182</v>
      </c>
      <c r="L20" s="113"/>
      <c r="M20" s="98"/>
      <c r="N20" s="204"/>
      <c r="O20" s="205"/>
      <c r="P20" s="98"/>
      <c r="Q20" s="237"/>
      <c r="R20" s="238"/>
    </row>
    <row r="21" spans="1:18" ht="23.25">
      <c r="A21" s="98"/>
      <c r="B21" s="208"/>
      <c r="C21" s="209"/>
      <c r="D21" s="98"/>
      <c r="E21" s="230"/>
      <c r="F21" s="231"/>
      <c r="G21" s="100"/>
      <c r="H21" s="248"/>
      <c r="I21" s="249"/>
      <c r="J21" s="98"/>
      <c r="K21" s="116"/>
      <c r="L21" s="116"/>
      <c r="M21" s="98"/>
      <c r="N21" s="206"/>
      <c r="O21" s="207"/>
      <c r="P21" s="98"/>
      <c r="Q21" s="237"/>
      <c r="R21" s="238"/>
    </row>
    <row r="22" spans="1:18" ht="23.25">
      <c r="A22" s="98"/>
      <c r="B22" s="210"/>
      <c r="C22" s="211"/>
      <c r="D22" s="98"/>
      <c r="E22" s="98"/>
      <c r="F22" s="98"/>
      <c r="G22" s="100"/>
      <c r="H22" s="117" t="s">
        <v>178</v>
      </c>
      <c r="I22" s="118"/>
      <c r="J22" s="98"/>
      <c r="K22" s="116"/>
      <c r="L22" s="116"/>
      <c r="M22" s="98"/>
      <c r="N22" s="98"/>
      <c r="O22" s="98"/>
      <c r="P22" s="98"/>
      <c r="Q22" s="239"/>
      <c r="R22" s="240"/>
    </row>
    <row r="23" spans="1:18" ht="46.5">
      <c r="A23" s="98"/>
      <c r="B23" s="210"/>
      <c r="C23" s="211"/>
      <c r="D23" s="98"/>
      <c r="E23" s="98"/>
      <c r="F23" s="98"/>
      <c r="G23" s="100"/>
      <c r="H23" s="117" t="s">
        <v>181</v>
      </c>
      <c r="I23" s="232"/>
      <c r="J23" s="98"/>
      <c r="K23" s="116"/>
      <c r="L23" s="116"/>
      <c r="M23" s="98"/>
      <c r="N23" s="98"/>
      <c r="O23" s="98"/>
      <c r="P23" s="98"/>
      <c r="Q23" s="119"/>
      <c r="R23" s="120"/>
    </row>
    <row r="24" spans="1:18" ht="23.25">
      <c r="A24" s="98"/>
      <c r="B24" s="212"/>
      <c r="C24" s="213"/>
      <c r="D24" s="98"/>
      <c r="E24" s="226"/>
      <c r="F24" s="227"/>
      <c r="G24" s="98"/>
      <c r="I24" s="233"/>
      <c r="J24" s="98"/>
      <c r="K24" s="116"/>
      <c r="L24" s="116"/>
      <c r="M24" s="98"/>
      <c r="N24" s="202"/>
      <c r="O24" s="203"/>
      <c r="P24" s="98"/>
      <c r="Q24" s="98" t="s">
        <v>179</v>
      </c>
      <c r="R24" s="121"/>
    </row>
    <row r="25" spans="1:18" ht="23.25">
      <c r="A25" s="98"/>
      <c r="B25" s="98"/>
      <c r="C25" s="98"/>
      <c r="D25" s="98"/>
      <c r="E25" s="228"/>
      <c r="F25" s="229"/>
      <c r="G25" s="98"/>
      <c r="H25" s="98"/>
      <c r="I25" s="234"/>
      <c r="J25" s="98"/>
      <c r="K25" s="122"/>
      <c r="L25" s="122"/>
      <c r="M25" s="98"/>
      <c r="N25" s="204"/>
      <c r="O25" s="205"/>
      <c r="P25" s="98"/>
      <c r="Q25" s="98" t="s">
        <v>182</v>
      </c>
      <c r="R25" s="121"/>
    </row>
    <row r="26" spans="1:18" ht="23.25">
      <c r="A26" s="98"/>
      <c r="B26" s="98" t="s">
        <v>184</v>
      </c>
      <c r="C26" s="98"/>
      <c r="D26" s="98"/>
      <c r="E26" s="228"/>
      <c r="F26" s="229"/>
      <c r="G26" s="98"/>
      <c r="H26" s="98"/>
      <c r="I26" s="98"/>
      <c r="J26" s="98"/>
      <c r="K26" s="122"/>
      <c r="L26" s="122"/>
      <c r="M26" s="98"/>
      <c r="N26" s="204"/>
      <c r="O26" s="205"/>
      <c r="P26" s="98"/>
      <c r="Q26" s="98"/>
      <c r="R26" s="98"/>
    </row>
    <row r="27" spans="1:18" ht="23.25">
      <c r="A27" s="98"/>
      <c r="B27" s="208"/>
      <c r="C27" s="209"/>
      <c r="D27" s="98"/>
      <c r="E27" s="228"/>
      <c r="F27" s="229"/>
      <c r="G27" s="98"/>
      <c r="H27" s="214"/>
      <c r="I27" s="215"/>
      <c r="J27" s="98"/>
      <c r="K27" s="220"/>
      <c r="L27" s="221"/>
      <c r="M27" s="98"/>
      <c r="N27" s="204"/>
      <c r="O27" s="205"/>
      <c r="P27" s="98"/>
      <c r="Q27" s="98"/>
      <c r="R27" s="98"/>
    </row>
    <row r="28" spans="1:18" ht="23.25">
      <c r="A28" s="98"/>
      <c r="B28" s="210"/>
      <c r="C28" s="211"/>
      <c r="D28" s="98"/>
      <c r="E28" s="228"/>
      <c r="F28" s="229"/>
      <c r="G28" s="98"/>
      <c r="H28" s="216"/>
      <c r="I28" s="217"/>
      <c r="J28" s="98"/>
      <c r="K28" s="222"/>
      <c r="L28" s="223"/>
      <c r="M28" s="98"/>
      <c r="N28" s="204"/>
      <c r="O28" s="205"/>
      <c r="P28" s="98"/>
      <c r="Q28" s="98"/>
      <c r="R28" s="98"/>
    </row>
    <row r="29" spans="1:18" ht="23.25">
      <c r="A29" s="98"/>
      <c r="B29" s="210"/>
      <c r="C29" s="211"/>
      <c r="D29" s="98"/>
      <c r="E29" s="230"/>
      <c r="F29" s="231"/>
      <c r="G29" s="98"/>
      <c r="H29" s="216"/>
      <c r="I29" s="217"/>
      <c r="J29" s="98"/>
      <c r="K29" s="222"/>
      <c r="L29" s="223"/>
      <c r="M29" s="98"/>
      <c r="N29" s="206"/>
      <c r="O29" s="207"/>
      <c r="P29" s="98"/>
      <c r="Q29" s="98"/>
      <c r="R29" s="98"/>
    </row>
    <row r="30" spans="1:18" ht="23.25">
      <c r="A30" s="98"/>
      <c r="B30" s="212"/>
      <c r="C30" s="213"/>
      <c r="D30" s="98"/>
      <c r="E30" s="123"/>
      <c r="F30" s="123"/>
      <c r="G30" s="98"/>
      <c r="H30" s="218"/>
      <c r="I30" s="219"/>
      <c r="J30" s="98"/>
      <c r="K30" s="224"/>
      <c r="L30" s="225"/>
      <c r="M30" s="98"/>
      <c r="N30" s="98"/>
      <c r="O30" s="98"/>
      <c r="P30" s="98"/>
      <c r="Q30" s="98"/>
      <c r="R30" s="98"/>
    </row>
    <row r="31" spans="1:18" ht="23.25">
      <c r="A31" s="98"/>
      <c r="B31" s="98"/>
      <c r="C31" s="98"/>
      <c r="D31" s="98"/>
      <c r="E31" s="226"/>
      <c r="F31" s="227"/>
      <c r="G31" s="98"/>
      <c r="H31" s="117" t="s">
        <v>178</v>
      </c>
      <c r="I31" s="124"/>
      <c r="J31" s="98"/>
      <c r="K31" s="98" t="s">
        <v>179</v>
      </c>
      <c r="L31" s="113"/>
      <c r="M31" s="98"/>
      <c r="N31" s="98" t="s">
        <v>179</v>
      </c>
      <c r="O31" s="113"/>
      <c r="P31" s="98"/>
      <c r="Q31" s="98"/>
      <c r="R31" s="98"/>
    </row>
    <row r="32" spans="1:18" ht="46.5">
      <c r="A32" s="98"/>
      <c r="B32" s="98"/>
      <c r="C32" s="98"/>
      <c r="D32" s="98"/>
      <c r="E32" s="228"/>
      <c r="F32" s="229"/>
      <c r="G32" s="98"/>
      <c r="H32" s="117" t="s">
        <v>181</v>
      </c>
      <c r="I32" s="232"/>
      <c r="J32" s="98"/>
      <c r="K32" s="98" t="s">
        <v>182</v>
      </c>
      <c r="L32" s="113"/>
      <c r="M32" s="98"/>
      <c r="N32" s="98" t="s">
        <v>182</v>
      </c>
      <c r="O32" s="113"/>
      <c r="P32" s="98"/>
      <c r="Q32" s="98"/>
      <c r="R32" s="98"/>
    </row>
    <row r="33" spans="1:18" ht="20.100000000000001" customHeight="1">
      <c r="A33" s="98"/>
      <c r="B33" s="98"/>
      <c r="C33" s="98"/>
      <c r="D33" s="98"/>
      <c r="E33" s="228"/>
      <c r="F33" s="229"/>
      <c r="G33" s="98"/>
      <c r="I33" s="233"/>
      <c r="J33" s="125"/>
      <c r="K33" s="98"/>
      <c r="L33" s="98"/>
      <c r="M33" s="98"/>
      <c r="N33" s="98"/>
      <c r="O33" s="98"/>
      <c r="P33" s="98"/>
      <c r="Q33" s="98"/>
      <c r="R33" s="98"/>
    </row>
    <row r="34" spans="1:18" ht="23.25">
      <c r="A34" s="98"/>
      <c r="B34" s="98"/>
      <c r="C34" s="98"/>
      <c r="D34" s="98"/>
      <c r="E34" s="230"/>
      <c r="F34" s="231"/>
      <c r="G34" s="98"/>
      <c r="H34" s="98"/>
      <c r="I34" s="234"/>
      <c r="J34" s="125"/>
      <c r="K34" s="98"/>
      <c r="L34" s="98"/>
      <c r="M34" s="98"/>
      <c r="N34" s="98"/>
      <c r="O34" s="98"/>
      <c r="P34" s="98"/>
      <c r="Q34" s="98"/>
      <c r="R34" s="98"/>
    </row>
    <row r="35" spans="1:18">
      <c r="J35" s="126"/>
    </row>
    <row r="36" spans="1:18">
      <c r="B36" s="178" t="s">
        <v>185</v>
      </c>
      <c r="C36" s="179"/>
      <c r="D36" s="179"/>
      <c r="E36" s="179"/>
      <c r="F36" s="179"/>
      <c r="G36" s="179"/>
      <c r="H36" s="179"/>
      <c r="I36" s="180"/>
      <c r="J36" s="127"/>
      <c r="K36" s="187" t="s">
        <v>186</v>
      </c>
      <c r="L36" s="188"/>
      <c r="M36" s="188"/>
      <c r="N36" s="188"/>
      <c r="O36" s="188"/>
      <c r="P36" s="188"/>
      <c r="Q36" s="188"/>
      <c r="R36" s="189"/>
    </row>
    <row r="37" spans="1:18">
      <c r="B37" s="181"/>
      <c r="C37" s="182"/>
      <c r="D37" s="182"/>
      <c r="E37" s="182"/>
      <c r="F37" s="182"/>
      <c r="G37" s="182"/>
      <c r="H37" s="182"/>
      <c r="I37" s="183"/>
      <c r="K37" s="190"/>
      <c r="L37" s="191"/>
      <c r="M37" s="191"/>
      <c r="N37" s="191"/>
      <c r="O37" s="191"/>
      <c r="P37" s="191"/>
      <c r="Q37" s="191"/>
      <c r="R37" s="192"/>
    </row>
    <row r="38" spans="1:18">
      <c r="B38" s="181"/>
      <c r="C38" s="182"/>
      <c r="D38" s="182"/>
      <c r="E38" s="182"/>
      <c r="F38" s="182"/>
      <c r="G38" s="182"/>
      <c r="H38" s="182"/>
      <c r="I38" s="183"/>
      <c r="K38" s="190"/>
      <c r="L38" s="191"/>
      <c r="M38" s="191"/>
      <c r="N38" s="191"/>
      <c r="O38" s="191"/>
      <c r="P38" s="191"/>
      <c r="Q38" s="191"/>
      <c r="R38" s="192"/>
    </row>
    <row r="39" spans="1:18">
      <c r="B39" s="184"/>
      <c r="C39" s="185"/>
      <c r="D39" s="185"/>
      <c r="E39" s="185"/>
      <c r="F39" s="185"/>
      <c r="G39" s="185"/>
      <c r="H39" s="185"/>
      <c r="I39" s="186"/>
      <c r="K39" s="193"/>
      <c r="L39" s="194"/>
      <c r="M39" s="194"/>
      <c r="N39" s="194"/>
      <c r="O39" s="194"/>
      <c r="P39" s="194"/>
      <c r="Q39" s="194"/>
      <c r="R39" s="195"/>
    </row>
    <row r="40" spans="1:18" ht="15">
      <c r="B40" s="128"/>
      <c r="C40" s="128"/>
      <c r="D40" s="128"/>
      <c r="E40" s="128"/>
      <c r="F40" s="128"/>
      <c r="G40" s="128"/>
      <c r="H40" s="128"/>
      <c r="I40" s="128"/>
      <c r="K40" s="129"/>
      <c r="L40" s="129"/>
      <c r="M40" s="129"/>
      <c r="N40" s="129"/>
      <c r="O40" s="129"/>
      <c r="P40" s="129"/>
      <c r="Q40" s="196"/>
      <c r="R40" s="196"/>
    </row>
  </sheetData>
  <mergeCells count="40">
    <mergeCell ref="F1:K1"/>
    <mergeCell ref="C3:R3"/>
    <mergeCell ref="B7:C7"/>
    <mergeCell ref="E7:I7"/>
    <mergeCell ref="K7:R7"/>
    <mergeCell ref="B10:C12"/>
    <mergeCell ref="E10:F13"/>
    <mergeCell ref="H10:I12"/>
    <mergeCell ref="K10:L12"/>
    <mergeCell ref="N10:O13"/>
    <mergeCell ref="E8:F8"/>
    <mergeCell ref="H8:I8"/>
    <mergeCell ref="K8:L8"/>
    <mergeCell ref="N8:O8"/>
    <mergeCell ref="Q8:R8"/>
    <mergeCell ref="I14:I16"/>
    <mergeCell ref="B15:C18"/>
    <mergeCell ref="K15:L18"/>
    <mergeCell ref="E16:F21"/>
    <mergeCell ref="N16:O21"/>
    <mergeCell ref="H18:I21"/>
    <mergeCell ref="B21:C24"/>
    <mergeCell ref="I23:I25"/>
    <mergeCell ref="E24:F29"/>
    <mergeCell ref="B36:I39"/>
    <mergeCell ref="K36:R39"/>
    <mergeCell ref="Q40:R40"/>
    <mergeCell ref="C4:K4"/>
    <mergeCell ref="P4:R4"/>
    <mergeCell ref="M4:O4"/>
    <mergeCell ref="C5:R5"/>
    <mergeCell ref="C6:R6"/>
    <mergeCell ref="B5:B6"/>
    <mergeCell ref="N24:O29"/>
    <mergeCell ref="B27:C30"/>
    <mergeCell ref="H27:I30"/>
    <mergeCell ref="K27:L30"/>
    <mergeCell ref="E31:F34"/>
    <mergeCell ref="I32:I34"/>
    <mergeCell ref="Q12:R22"/>
  </mergeCells>
  <phoneticPr fontId="13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8" sqref="C28"/>
    </sheetView>
  </sheetViews>
  <sheetFormatPr defaultColWidth="11.42578125" defaultRowHeight="12.75"/>
  <sheetData>
    <row r="1" spans="1:7">
      <c r="B1" s="132"/>
      <c r="C1" s="132"/>
      <c r="D1" s="132"/>
      <c r="E1" s="132"/>
      <c r="F1" s="132"/>
      <c r="G1" s="132"/>
    </row>
    <row r="2" spans="1:7" s="54" customFormat="1">
      <c r="A2" s="144"/>
      <c r="B2" s="144"/>
      <c r="C2" s="144"/>
      <c r="D2" s="144"/>
      <c r="E2" s="144"/>
      <c r="F2" s="144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37.5">
      <c r="A4" s="144"/>
      <c r="B4" s="149" t="s">
        <v>200</v>
      </c>
      <c r="C4" s="145"/>
      <c r="D4" s="145"/>
      <c r="E4" s="145"/>
      <c r="F4" s="145"/>
      <c r="G4" s="145"/>
    </row>
    <row r="5" spans="1:7" ht="26.25">
      <c r="A5" s="144"/>
      <c r="B5" s="145"/>
      <c r="C5" s="145"/>
      <c r="D5" s="145"/>
      <c r="E5" s="145"/>
      <c r="F5" s="145"/>
      <c r="G5" s="145"/>
    </row>
    <row r="6" spans="1:7" ht="31.5">
      <c r="A6" s="144"/>
      <c r="B6" s="146" t="s">
        <v>199</v>
      </c>
      <c r="C6" s="146"/>
      <c r="D6" s="146"/>
      <c r="E6" s="145"/>
      <c r="F6" s="145"/>
      <c r="G6" s="145"/>
    </row>
    <row r="7" spans="1:7" s="54" customFormat="1" ht="31.5">
      <c r="A7" s="144"/>
      <c r="B7" s="146" t="s">
        <v>201</v>
      </c>
      <c r="C7" s="146"/>
      <c r="D7" s="146"/>
      <c r="E7" s="145"/>
      <c r="F7" s="145"/>
      <c r="G7" s="145"/>
    </row>
    <row r="8" spans="1:7" ht="31.5">
      <c r="A8" s="144"/>
      <c r="B8" s="146" t="s">
        <v>205</v>
      </c>
      <c r="C8" s="146"/>
      <c r="D8" s="146"/>
      <c r="E8" s="145"/>
      <c r="F8" s="145"/>
      <c r="G8" s="145"/>
    </row>
    <row r="9" spans="1:7" ht="26.25">
      <c r="A9" s="144"/>
      <c r="B9" s="147" t="s">
        <v>202</v>
      </c>
      <c r="C9" s="148"/>
      <c r="D9" s="148"/>
      <c r="E9" s="148"/>
      <c r="F9" s="148"/>
      <c r="G9" s="148"/>
    </row>
    <row r="10" spans="1:7" ht="26.25">
      <c r="A10" s="144"/>
      <c r="B10" s="145" t="s">
        <v>204</v>
      </c>
      <c r="C10" s="145"/>
      <c r="D10" s="145"/>
      <c r="E10" s="145"/>
      <c r="F10" s="145"/>
      <c r="G10" s="145"/>
    </row>
    <row r="11" spans="1:7" s="54" customFormat="1" ht="26.25">
      <c r="A11" s="144"/>
      <c r="B11" s="145"/>
      <c r="C11" s="145"/>
      <c r="D11" s="145"/>
      <c r="E11" s="145"/>
      <c r="F11" s="145"/>
      <c r="G11" s="145"/>
    </row>
    <row r="12" spans="1:7" ht="26.25">
      <c r="A12" s="144"/>
      <c r="B12" s="145" t="s">
        <v>203</v>
      </c>
      <c r="C12" s="145"/>
      <c r="D12" s="145"/>
      <c r="E12" s="145"/>
      <c r="F12" s="145"/>
      <c r="G12" s="145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คำแนะนำ</vt:lpstr>
      <vt:lpstr>1.ข้อมูลชุมชน</vt:lpstr>
      <vt:lpstr>2.ผลวิเคราะห์ชุมชน</vt:lpstr>
      <vt:lpstr>2. Radar Diagram</vt:lpstr>
      <vt:lpstr>3. Community Radar Analysis</vt:lpstr>
      <vt:lpstr>LOGIC</vt:lpstr>
      <vt:lpstr>ผู้พัฒนาโปรแกรม</vt:lpstr>
      <vt:lpstr>'1.ข้อมูลชุมชน'!Print_Titles</vt:lpstr>
    </vt:vector>
  </TitlesOfParts>
  <Company>www.business-tools-templates.com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User</cp:lastModifiedBy>
  <cp:lastPrinted>2015-11-23T19:58:27Z</cp:lastPrinted>
  <dcterms:created xsi:type="dcterms:W3CDTF">2002-05-24T14:52:15Z</dcterms:created>
  <dcterms:modified xsi:type="dcterms:W3CDTF">2016-04-19T07:08:35Z</dcterms:modified>
</cp:coreProperties>
</file>